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B:\Fred 10.19.2022\Fred (WINCENT21FILE)\Budgets\Budget 2023\"/>
    </mc:Choice>
  </mc:AlternateContent>
  <xr:revisionPtr revIDLastSave="0" documentId="13_ncr:1_{BB01A8E0-C001-48F0-8448-6FB6EC2AEFD0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2022 draft" sheetId="4" r:id="rId1"/>
  </sheets>
  <definedNames>
    <definedName name="_xlnm.Print_Area" localSheetId="0">'2022 draft'!$A$1:$E$146</definedName>
    <definedName name="_xlnm.Print_Titles" localSheetId="0">'2022 draft'!$1:$10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8" i="4" l="1"/>
  <c r="C131" i="4" l="1"/>
  <c r="E129" i="4" s="1"/>
  <c r="C126" i="4"/>
  <c r="E124" i="4" s="1"/>
  <c r="C132" i="4" l="1"/>
  <c r="D117" i="4"/>
  <c r="D108" i="4"/>
  <c r="D94" i="4"/>
  <c r="D51" i="4"/>
  <c r="D24" i="4"/>
  <c r="C108" i="4"/>
  <c r="C117" i="4"/>
  <c r="D96" i="4" l="1"/>
  <c r="D97" i="4" s="1"/>
  <c r="E24" i="4" l="1"/>
  <c r="E51" i="4"/>
  <c r="E94" i="4"/>
  <c r="C51" i="4"/>
  <c r="C24" i="4"/>
  <c r="C94" i="4"/>
  <c r="E108" i="4"/>
  <c r="E117" i="4"/>
  <c r="E118" i="4" s="1"/>
  <c r="D126" i="4"/>
  <c r="D132" i="4" s="1"/>
  <c r="E131" i="4"/>
  <c r="E136" i="4"/>
  <c r="E137" i="4"/>
  <c r="E138" i="4"/>
  <c r="E139" i="4"/>
  <c r="E140" i="4"/>
  <c r="E141" i="4"/>
  <c r="B143" i="4"/>
  <c r="E126" i="4" l="1"/>
  <c r="E132" i="4" s="1"/>
  <c r="E143" i="4"/>
  <c r="C96" i="4"/>
  <c r="C97" i="4" s="1"/>
  <c r="C118" i="4" s="1"/>
  <c r="E96" i="4"/>
  <c r="E97" i="4" s="1"/>
</calcChain>
</file>

<file path=xl/sharedStrings.xml><?xml version="1.0" encoding="utf-8"?>
<sst xmlns="http://schemas.openxmlformats.org/spreadsheetml/2006/main" count="146" uniqueCount="136">
  <si>
    <t>VILLA ROSARIO CONDOMINIUM</t>
  </si>
  <si>
    <t>c/o Century 21 Realty Management Co.</t>
  </si>
  <si>
    <t>P.O. Box 7988</t>
  </si>
  <si>
    <t>Tamuning, Guam 96931</t>
  </si>
  <si>
    <t>INCOME:</t>
  </si>
  <si>
    <t>CASH RECEIVED:</t>
  </si>
  <si>
    <t>Budget</t>
  </si>
  <si>
    <t>Actual</t>
  </si>
  <si>
    <t>Common Area Fees</t>
  </si>
  <si>
    <t>Common Area Late Fees</t>
  </si>
  <si>
    <t xml:space="preserve">Service Charge </t>
  </si>
  <si>
    <t>DISBURSEMENTS</t>
  </si>
  <si>
    <t>FIXED EXPENSES:</t>
  </si>
  <si>
    <t>Property Insurance</t>
  </si>
  <si>
    <t>Pool Expense:</t>
  </si>
  <si>
    <t>Pool Maintenance</t>
  </si>
  <si>
    <t>Additonal Pool Expense</t>
  </si>
  <si>
    <t xml:space="preserve">Pool Sanitary Permit </t>
  </si>
  <si>
    <t>Security Sevices:</t>
  </si>
  <si>
    <t>Refuse Collections</t>
  </si>
  <si>
    <t>SUB-TOTAL</t>
  </si>
  <si>
    <t>OPERATIONAL EXPENSES:</t>
  </si>
  <si>
    <t>Bank Charges</t>
  </si>
  <si>
    <t>Property Tax</t>
  </si>
  <si>
    <t>Income Taxes</t>
  </si>
  <si>
    <t>Utilities - Electric</t>
  </si>
  <si>
    <t xml:space="preserve">     Bldg A-00110717</t>
  </si>
  <si>
    <t xml:space="preserve">     Bldg B-00110714</t>
  </si>
  <si>
    <t xml:space="preserve">     Bldg C-00110715</t>
  </si>
  <si>
    <t xml:space="preserve">     Bldg D-00110716</t>
  </si>
  <si>
    <t xml:space="preserve">     Pool-00204014</t>
  </si>
  <si>
    <t xml:space="preserve">     Security-00182933</t>
  </si>
  <si>
    <t xml:space="preserve">     CA-00276486</t>
  </si>
  <si>
    <t>Water/ Sewer</t>
  </si>
  <si>
    <t xml:space="preserve">Telephone </t>
  </si>
  <si>
    <t>General Repairs &amp; Maint.</t>
  </si>
  <si>
    <t>Tax Preparation/Filing (Deloitte)</t>
  </si>
  <si>
    <t>Professional Fees - Legal (Beggs)</t>
  </si>
  <si>
    <t>Postage &amp; Reproduction</t>
  </si>
  <si>
    <t>Website Hosting/Server Management</t>
  </si>
  <si>
    <t>Annual meeting expenses</t>
  </si>
  <si>
    <t>TOTAL ALL EXPENSES:</t>
  </si>
  <si>
    <t>Cash After Expenses</t>
  </si>
  <si>
    <t>Time Certificate Deposits</t>
  </si>
  <si>
    <t>ACCOUNT#70-03-002016</t>
  </si>
  <si>
    <t>Beginning Balance</t>
  </si>
  <si>
    <t>Interest</t>
  </si>
  <si>
    <t>12-A</t>
  </si>
  <si>
    <t>54-B</t>
  </si>
  <si>
    <t>12-C</t>
  </si>
  <si>
    <t>27-D</t>
  </si>
  <si>
    <t>27-D1</t>
  </si>
  <si>
    <t>9-E</t>
  </si>
  <si>
    <t>1-Laundry</t>
  </si>
  <si>
    <t xml:space="preserve"># unit </t>
  </si>
  <si>
    <t>C/A per unit</t>
  </si>
  <si>
    <t>*Fire Extinguihsers ( Annual Inspection)</t>
  </si>
  <si>
    <t>Other Income:</t>
  </si>
  <si>
    <t>Grand total Other Income</t>
  </si>
  <si>
    <t>Grand Total Other Expense</t>
  </si>
  <si>
    <t>Operating account beginning bank balance</t>
  </si>
  <si>
    <t>ACCOUNT#70-03-002017</t>
  </si>
  <si>
    <t>Annual Roof Maintenance ( Contractual)</t>
  </si>
  <si>
    <t>Other Expenses/Project</t>
  </si>
  <si>
    <t>Draft  Budget</t>
  </si>
  <si>
    <t xml:space="preserve">Garbage Collection Guahan Waste </t>
  </si>
  <si>
    <t xml:space="preserve">Tipping Fees Guahan Waste </t>
  </si>
  <si>
    <t>Supplies (Janitorial/Building)</t>
  </si>
  <si>
    <t>Termite Treatment Pestex</t>
  </si>
  <si>
    <t xml:space="preserve">Building Lights </t>
  </si>
  <si>
    <t xml:space="preserve">CCTV Cameras </t>
  </si>
  <si>
    <t>Parking Decal Extra</t>
  </si>
  <si>
    <t>Parking Decal Stickers</t>
  </si>
  <si>
    <t>Per annual meeting, 03/29/2014, was approved 2014</t>
  </si>
  <si>
    <t>Plants</t>
  </si>
  <si>
    <t>Pool Furniture</t>
  </si>
  <si>
    <t>Playground Equipments/Installation</t>
  </si>
  <si>
    <t>Fire Alarm System/Inspection</t>
  </si>
  <si>
    <t>Pool Key Replacement</t>
  </si>
  <si>
    <t>Legal Costs Fee</t>
  </si>
  <si>
    <t>Supplies (Administrative)- Cost of Checks/CA Booklets</t>
  </si>
  <si>
    <t>Wet Stand Pipe Inspection</t>
  </si>
  <si>
    <t>Pool Key Replacment</t>
  </si>
  <si>
    <t>4785.26/month</t>
  </si>
  <si>
    <t>Pool Reservation Fee (Refundable + Non Refundable)</t>
  </si>
  <si>
    <t xml:space="preserve"> Resident Manager</t>
  </si>
  <si>
    <t>Management Fee</t>
  </si>
  <si>
    <t>Security Guard &amp; Alarm Monitoring</t>
  </si>
  <si>
    <t>Interest Earned</t>
  </si>
  <si>
    <t>Special Assessment</t>
  </si>
  <si>
    <t>Special Assessment-Late Fees</t>
  </si>
  <si>
    <t>Painting Project</t>
  </si>
  <si>
    <t>kept the same at 2019 budget</t>
  </si>
  <si>
    <t>based on quote</t>
  </si>
  <si>
    <t>Additional Paint/non skid deck paint</t>
  </si>
  <si>
    <t>Total Cash Received:</t>
  </si>
  <si>
    <t xml:space="preserve">Ground Maintenance </t>
  </si>
  <si>
    <t xml:space="preserve">Pigeon Control </t>
  </si>
  <si>
    <t>Audit 2018/2019 (Deloitte)</t>
  </si>
  <si>
    <t>2020 Audit</t>
  </si>
  <si>
    <t>Tennis Net</t>
  </si>
  <si>
    <t>Grounds-Helper</t>
  </si>
  <si>
    <t>Janitoral-Bushcutting</t>
  </si>
  <si>
    <t>2022 Annual</t>
  </si>
  <si>
    <t>Draft</t>
  </si>
  <si>
    <t>Penalties (HRV)</t>
  </si>
  <si>
    <t>Pressure Washer</t>
  </si>
  <si>
    <t>Grand Total VRHA combined account ending 12/31/2021</t>
  </si>
  <si>
    <t>Security Cameras</t>
  </si>
  <si>
    <t>Pool Deck/Paint Materials</t>
  </si>
  <si>
    <t>2023 Annual</t>
  </si>
  <si>
    <t>Parking Decals</t>
  </si>
  <si>
    <t>Returned check</t>
  </si>
  <si>
    <t>Board Meeting Lunch</t>
  </si>
  <si>
    <t>20% House Rule Share (PM/RM)</t>
  </si>
  <si>
    <t>keep the same as 2022 budget</t>
  </si>
  <si>
    <t>kept the same as 2022 budget</t>
  </si>
  <si>
    <t>See Attached  Payment schedule 2022-2023</t>
  </si>
  <si>
    <t>2022 annual was rescheduled</t>
  </si>
  <si>
    <t>Pool Key Card</t>
  </si>
  <si>
    <t xml:space="preserve">Pestex Rodent </t>
  </si>
  <si>
    <t>Cardboard Collection Lagu/Guahan Waste</t>
  </si>
  <si>
    <t xml:space="preserve">change in service provider Lagu to Guahan Waste </t>
  </si>
  <si>
    <t xml:space="preserve">PROPOSED  2023  ANNUAL BUDGET </t>
  </si>
  <si>
    <t>Roof Repairs</t>
  </si>
  <si>
    <t>Plumbing Repairs</t>
  </si>
  <si>
    <t xml:space="preserve">Fire Hose </t>
  </si>
  <si>
    <t xml:space="preserve">New contracct Feb </t>
  </si>
  <si>
    <t xml:space="preserve">This was removed </t>
  </si>
  <si>
    <t>from General Repairs</t>
  </si>
  <si>
    <t>This done once every 3 yrs</t>
  </si>
  <si>
    <t>2022/2023</t>
  </si>
  <si>
    <t>two quotes 1 for pool and 2nd for BBC</t>
  </si>
  <si>
    <t>Access Cash (Special Assessment Painting Project)</t>
  </si>
  <si>
    <t>Other Items related to 2023 Income and Expenses</t>
  </si>
  <si>
    <t xml:space="preserve">Net income after other expenses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</si>
</sst>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;[Red]\-&quot;$&quot;#,##0.00"/>
    <numFmt numFmtId="165" formatCode="[$$-409]#,##0.00"/>
    <numFmt numFmtId="166" formatCode="0.000%"/>
  </numFmts>
  <fonts count="40" x14ac:knownFonts="1">
    <font>
      <sz val="11"/>
      <color theme="1"/>
      <name val="Calibri"/>
      <family val="2"/>
      <scheme val="minor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sz val="10"/>
      <name val="Arial Narrow"/>
      <family val="2"/>
    </font>
    <font>
      <b/>
      <sz val="10"/>
      <color indexed="8"/>
      <name val="Arial Narrow"/>
      <family val="2"/>
    </font>
    <font>
      <b/>
      <sz val="14"/>
      <color indexed="8"/>
      <name val="Arial Narrow"/>
      <family val="2"/>
    </font>
    <font>
      <sz val="10"/>
      <color indexed="8"/>
      <name val="Arial Narrow"/>
      <family val="2"/>
    </font>
    <font>
      <sz val="14"/>
      <color indexed="8"/>
      <name val="Arial Narrow"/>
      <family val="2"/>
    </font>
    <font>
      <sz val="12"/>
      <name val="Arial Narrow"/>
      <family val="2"/>
    </font>
    <font>
      <b/>
      <sz val="10"/>
      <color indexed="10"/>
      <name val="Arial Narrow"/>
      <family val="2"/>
    </font>
    <font>
      <b/>
      <sz val="10"/>
      <name val="Arial Narrow"/>
      <family val="2"/>
    </font>
    <font>
      <b/>
      <sz val="11"/>
      <color indexed="8"/>
      <name val="Arial Narrow"/>
      <family val="2"/>
    </font>
    <font>
      <sz val="14"/>
      <name val="Arial Narrow"/>
      <family val="2"/>
    </font>
    <font>
      <b/>
      <sz val="13"/>
      <color indexed="8"/>
      <name val="Arial Narrow"/>
      <family val="2"/>
    </font>
    <font>
      <sz val="13"/>
      <name val="Arial Narrow"/>
      <family val="2"/>
    </font>
    <font>
      <u/>
      <sz val="13"/>
      <name val="Arial Narrow"/>
      <family val="2"/>
    </font>
    <font>
      <sz val="11"/>
      <color indexed="0"/>
      <name val="Calibri"/>
      <family val="2"/>
    </font>
    <font>
      <b/>
      <sz val="10"/>
      <name val="Arial"/>
      <family val="2"/>
    </font>
    <font>
      <b/>
      <u/>
      <sz val="10"/>
      <name val="Arial Narrow"/>
      <family val="2"/>
    </font>
    <font>
      <b/>
      <u/>
      <sz val="10"/>
      <color indexed="8"/>
      <name val="Arial Narrow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sz val="12"/>
      <color rgb="FFFF0000"/>
      <name val="Arial Narrow"/>
      <family val="2"/>
    </font>
    <font>
      <sz val="11"/>
      <color rgb="FFFF0000"/>
      <name val="Arial Narrow"/>
      <family val="2"/>
    </font>
    <font>
      <b/>
      <sz val="10"/>
      <color rgb="FFFF0000"/>
      <name val="Arial Narrow"/>
      <family val="2"/>
    </font>
    <font>
      <b/>
      <sz val="12"/>
      <color rgb="FFFF0000"/>
      <name val="Arial Narrow"/>
      <family val="2"/>
    </font>
    <font>
      <sz val="14"/>
      <color rgb="FFFF0000"/>
      <name val="Arial Narrow"/>
      <family val="2"/>
    </font>
    <font>
      <sz val="13"/>
      <color rgb="FFFF0000"/>
      <name val="Arial Narrow"/>
      <family val="2"/>
    </font>
    <font>
      <sz val="13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u/>
      <sz val="13"/>
      <color rgb="FFFF0000"/>
      <name val="Arial Narrow"/>
      <family val="2"/>
    </font>
    <font>
      <u/>
      <sz val="13"/>
      <color theme="1"/>
      <name val="Arial Narrow"/>
      <family val="2"/>
    </font>
    <font>
      <sz val="14"/>
      <color theme="1"/>
      <name val="Arial Narrow"/>
      <family val="2"/>
    </font>
    <font>
      <b/>
      <sz val="11"/>
      <color rgb="FFFF0000"/>
      <name val="Arial Narrow"/>
      <family val="2"/>
    </font>
    <font>
      <b/>
      <sz val="11"/>
      <color theme="1"/>
      <name val="Arial Narrow"/>
      <family val="2"/>
    </font>
    <font>
      <sz val="10"/>
      <color rgb="FFFF0000"/>
      <name val="Arial Narrow"/>
      <family val="2"/>
    </font>
    <font>
      <sz val="1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21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6" fillId="0" borderId="0"/>
  </cellStyleXfs>
  <cellXfs count="219">
    <xf numFmtId="0" fontId="0" fillId="0" borderId="0" xfId="0"/>
    <xf numFmtId="0" fontId="22" fillId="0" borderId="0" xfId="0" applyFont="1"/>
    <xf numFmtId="1" fontId="1" fillId="2" borderId="1" xfId="0" applyNumberFormat="1" applyFont="1" applyFill="1" applyBorder="1" applyAlignment="1">
      <alignment horizontal="centerContinuous"/>
    </xf>
    <xf numFmtId="1" fontId="2" fillId="2" borderId="2" xfId="0" applyNumberFormat="1" applyFont="1" applyFill="1" applyBorder="1" applyAlignment="1">
      <alignment horizontal="centerContinuous"/>
    </xf>
    <xf numFmtId="0" fontId="23" fillId="0" borderId="0" xfId="0" applyFont="1"/>
    <xf numFmtId="0" fontId="3" fillId="0" borderId="0" xfId="0" applyFont="1" applyAlignment="1">
      <alignment wrapText="1"/>
    </xf>
    <xf numFmtId="1" fontId="1" fillId="2" borderId="3" xfId="0" applyNumberFormat="1" applyFont="1" applyFill="1" applyBorder="1" applyAlignment="1">
      <alignment horizontal="centerContinuous"/>
    </xf>
    <xf numFmtId="1" fontId="4" fillId="2" borderId="4" xfId="0" applyNumberFormat="1" applyFont="1" applyFill="1" applyBorder="1" applyAlignment="1">
      <alignment horizontal="centerContinuous"/>
    </xf>
    <xf numFmtId="1" fontId="1" fillId="2" borderId="4" xfId="0" applyNumberFormat="1" applyFont="1" applyFill="1" applyBorder="1" applyAlignment="1">
      <alignment horizontal="centerContinuous"/>
    </xf>
    <xf numFmtId="1" fontId="5" fillId="2" borderId="3" xfId="0" applyNumberFormat="1" applyFont="1" applyFill="1" applyBorder="1" applyAlignment="1">
      <alignment horizontal="centerContinuous"/>
    </xf>
    <xf numFmtId="1" fontId="6" fillId="2" borderId="4" xfId="0" applyNumberFormat="1" applyFont="1" applyFill="1" applyBorder="1" applyAlignment="1">
      <alignment horizontal="centerContinuous"/>
    </xf>
    <xf numFmtId="1" fontId="6" fillId="2" borderId="0" xfId="0" applyNumberFormat="1" applyFont="1" applyFill="1" applyAlignment="1">
      <alignment horizontal="centerContinuous"/>
    </xf>
    <xf numFmtId="1" fontId="5" fillId="3" borderId="3" xfId="0" applyNumberFormat="1" applyFont="1" applyFill="1" applyBorder="1" applyAlignment="1">
      <alignment horizontal="centerContinuous"/>
    </xf>
    <xf numFmtId="1" fontId="7" fillId="3" borderId="0" xfId="0" applyNumberFormat="1" applyFont="1" applyFill="1" applyAlignment="1">
      <alignment horizontal="centerContinuous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2" fillId="2" borderId="3" xfId="0" applyNumberFormat="1" applyFont="1" applyFill="1" applyBorder="1"/>
    <xf numFmtId="1" fontId="4" fillId="2" borderId="3" xfId="0" applyNumberFormat="1" applyFont="1" applyFill="1" applyBorder="1"/>
    <xf numFmtId="165" fontId="3" fillId="0" borderId="0" xfId="0" applyNumberFormat="1" applyFont="1" applyAlignment="1">
      <alignment wrapText="1"/>
    </xf>
    <xf numFmtId="1" fontId="6" fillId="2" borderId="4" xfId="0" applyNumberFormat="1" applyFont="1" applyFill="1" applyBorder="1"/>
    <xf numFmtId="1" fontId="9" fillId="2" borderId="3" xfId="0" applyNumberFormat="1" applyFont="1" applyFill="1" applyBorder="1"/>
    <xf numFmtId="1" fontId="4" fillId="2" borderId="3" xfId="0" applyNumberFormat="1" applyFont="1" applyFill="1" applyBorder="1" applyAlignment="1">
      <alignment horizontal="center"/>
    </xf>
    <xf numFmtId="165" fontId="4" fillId="2" borderId="4" xfId="0" applyNumberFormat="1" applyFont="1" applyFill="1" applyBorder="1"/>
    <xf numFmtId="1" fontId="4" fillId="2" borderId="3" xfId="0" applyNumberFormat="1" applyFont="1" applyFill="1" applyBorder="1" applyAlignment="1">
      <alignment horizontal="left"/>
    </xf>
    <xf numFmtId="1" fontId="4" fillId="0" borderId="3" xfId="0" applyNumberFormat="1" applyFont="1" applyBorder="1"/>
    <xf numFmtId="1" fontId="4" fillId="4" borderId="5" xfId="0" applyNumberFormat="1" applyFont="1" applyFill="1" applyBorder="1" applyAlignment="1">
      <alignment horizontal="center"/>
    </xf>
    <xf numFmtId="1" fontId="4" fillId="2" borderId="5" xfId="0" applyNumberFormat="1" applyFont="1" applyFill="1" applyBorder="1" applyAlignment="1">
      <alignment horizontal="left"/>
    </xf>
    <xf numFmtId="1" fontId="4" fillId="2" borderId="5" xfId="0" applyNumberFormat="1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/>
    <xf numFmtId="0" fontId="8" fillId="0" borderId="0" xfId="0" applyFont="1" applyAlignment="1">
      <alignment horizontal="center"/>
    </xf>
    <xf numFmtId="165" fontId="23" fillId="0" borderId="0" xfId="0" applyNumberFormat="1" applyFont="1"/>
    <xf numFmtId="1" fontId="11" fillId="2" borderId="3" xfId="0" applyNumberFormat="1" applyFont="1" applyFill="1" applyBorder="1"/>
    <xf numFmtId="0" fontId="23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24" fillId="0" borderId="0" xfId="0" applyFont="1" applyAlignment="1">
      <alignment wrapText="1"/>
    </xf>
    <xf numFmtId="1" fontId="24" fillId="2" borderId="0" xfId="0" applyNumberFormat="1" applyFont="1" applyFill="1" applyAlignment="1">
      <alignment horizontal="centerContinuous" wrapText="1"/>
    </xf>
    <xf numFmtId="1" fontId="26" fillId="2" borderId="0" xfId="0" applyNumberFormat="1" applyFont="1" applyFill="1" applyAlignment="1">
      <alignment horizontal="centerContinuous" wrapText="1"/>
    </xf>
    <xf numFmtId="1" fontId="27" fillId="2" borderId="0" xfId="0" applyNumberFormat="1" applyFont="1" applyFill="1" applyAlignment="1">
      <alignment horizontal="centerContinuous" wrapText="1"/>
    </xf>
    <xf numFmtId="0" fontId="25" fillId="2" borderId="0" xfId="0" applyFont="1" applyFill="1" applyAlignment="1">
      <alignment wrapText="1"/>
    </xf>
    <xf numFmtId="0" fontId="25" fillId="0" borderId="0" xfId="0" applyFont="1" applyAlignment="1">
      <alignment horizontal="center" wrapText="1"/>
    </xf>
    <xf numFmtId="165" fontId="25" fillId="0" borderId="0" xfId="0" applyNumberFormat="1" applyFont="1" applyAlignment="1">
      <alignment horizontal="right" wrapText="1"/>
    </xf>
    <xf numFmtId="0" fontId="28" fillId="0" borderId="0" xfId="0" applyFont="1" applyAlignment="1">
      <alignment wrapText="1"/>
    </xf>
    <xf numFmtId="0" fontId="12" fillId="0" borderId="0" xfId="0" applyFont="1" applyAlignment="1">
      <alignment wrapText="1"/>
    </xf>
    <xf numFmtId="1" fontId="13" fillId="2" borderId="5" xfId="0" applyNumberFormat="1" applyFont="1" applyFill="1" applyBorder="1" applyAlignment="1">
      <alignment horizontal="center"/>
    </xf>
    <xf numFmtId="0" fontId="29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30" fillId="0" borderId="0" xfId="0" applyFont="1"/>
    <xf numFmtId="0" fontId="23" fillId="5" borderId="0" xfId="0" applyFont="1" applyFill="1"/>
    <xf numFmtId="1" fontId="31" fillId="5" borderId="3" xfId="0" applyNumberFormat="1" applyFont="1" applyFill="1" applyBorder="1"/>
    <xf numFmtId="0" fontId="23" fillId="5" borderId="0" xfId="0" applyFont="1" applyFill="1" applyAlignment="1">
      <alignment wrapText="1"/>
    </xf>
    <xf numFmtId="0" fontId="32" fillId="5" borderId="0" xfId="0" applyFont="1" applyFill="1" applyAlignment="1">
      <alignment wrapText="1"/>
    </xf>
    <xf numFmtId="0" fontId="33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34" fillId="0" borderId="0" xfId="0" applyFont="1" applyAlignment="1">
      <alignment wrapText="1"/>
    </xf>
    <xf numFmtId="0" fontId="35" fillId="0" borderId="0" xfId="0" applyFont="1" applyAlignment="1">
      <alignment wrapText="1"/>
    </xf>
    <xf numFmtId="1" fontId="5" fillId="2" borderId="5" xfId="0" applyNumberFormat="1" applyFont="1" applyFill="1" applyBorder="1" applyAlignment="1">
      <alignment horizontal="left" wrapText="1"/>
    </xf>
    <xf numFmtId="165" fontId="25" fillId="0" borderId="0" xfId="0" applyNumberFormat="1" applyFont="1" applyAlignment="1">
      <alignment wrapText="1"/>
    </xf>
    <xf numFmtId="0" fontId="26" fillId="0" borderId="0" xfId="0" applyFont="1" applyAlignment="1">
      <alignment wrapText="1"/>
    </xf>
    <xf numFmtId="0" fontId="36" fillId="0" borderId="0" xfId="0" applyFont="1"/>
    <xf numFmtId="1" fontId="1" fillId="4" borderId="5" xfId="0" applyNumberFormat="1" applyFont="1" applyFill="1" applyBorder="1" applyAlignment="1">
      <alignment horizontal="center"/>
    </xf>
    <xf numFmtId="0" fontId="23" fillId="4" borderId="0" xfId="0" applyFont="1" applyFill="1"/>
    <xf numFmtId="0" fontId="36" fillId="4" borderId="0" xfId="0" applyFont="1" applyFill="1" applyAlignment="1">
      <alignment wrapText="1"/>
    </xf>
    <xf numFmtId="1" fontId="1" fillId="2" borderId="6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165" fontId="22" fillId="0" borderId="0" xfId="0" applyNumberFormat="1" applyFont="1" applyAlignment="1">
      <alignment horizontal="right"/>
    </xf>
    <xf numFmtId="44" fontId="22" fillId="0" borderId="0" xfId="1" applyFont="1"/>
    <xf numFmtId="1" fontId="4" fillId="5" borderId="3" xfId="0" applyNumberFormat="1" applyFont="1" applyFill="1" applyBorder="1"/>
    <xf numFmtId="0" fontId="10" fillId="0" borderId="7" xfId="0" applyFont="1" applyBorder="1"/>
    <xf numFmtId="0" fontId="10" fillId="0" borderId="8" xfId="0" applyFont="1" applyBorder="1"/>
    <xf numFmtId="1" fontId="4" fillId="2" borderId="9" xfId="0" applyNumberFormat="1" applyFont="1" applyFill="1" applyBorder="1"/>
    <xf numFmtId="44" fontId="2" fillId="2" borderId="10" xfId="1" applyFont="1" applyFill="1" applyBorder="1" applyAlignment="1"/>
    <xf numFmtId="1" fontId="1" fillId="2" borderId="11" xfId="0" applyNumberFormat="1" applyFont="1" applyFill="1" applyBorder="1" applyAlignment="1">
      <alignment horizontal="center"/>
    </xf>
    <xf numFmtId="1" fontId="4" fillId="2" borderId="5" xfId="0" applyNumberFormat="1" applyFont="1" applyFill="1" applyBorder="1"/>
    <xf numFmtId="165" fontId="23" fillId="0" borderId="0" xfId="0" applyNumberFormat="1" applyFont="1" applyAlignment="1">
      <alignment wrapText="1"/>
    </xf>
    <xf numFmtId="0" fontId="25" fillId="5" borderId="0" xfId="0" applyFont="1" applyFill="1" applyAlignment="1">
      <alignment wrapText="1"/>
    </xf>
    <xf numFmtId="0" fontId="3" fillId="5" borderId="0" xfId="0" applyFont="1" applyFill="1" applyAlignment="1">
      <alignment wrapText="1"/>
    </xf>
    <xf numFmtId="0" fontId="38" fillId="0" borderId="0" xfId="0" applyFont="1" applyAlignment="1">
      <alignment wrapText="1"/>
    </xf>
    <xf numFmtId="44" fontId="17" fillId="0" borderId="12" xfId="2" applyFont="1" applyBorder="1" applyAlignment="1">
      <alignment horizontal="right"/>
    </xf>
    <xf numFmtId="164" fontId="10" fillId="0" borderId="12" xfId="3" applyNumberFormat="1" applyFont="1" applyBorder="1" applyAlignment="1">
      <alignment wrapText="1"/>
    </xf>
    <xf numFmtId="164" fontId="18" fillId="0" borderId="0" xfId="3" applyNumberFormat="1" applyFont="1" applyAlignment="1">
      <alignment wrapText="1"/>
    </xf>
    <xf numFmtId="0" fontId="22" fillId="0" borderId="13" xfId="0" applyFont="1" applyBorder="1"/>
    <xf numFmtId="164" fontId="18" fillId="0" borderId="14" xfId="3" applyNumberFormat="1" applyFont="1" applyBorder="1" applyAlignment="1">
      <alignment wrapText="1"/>
    </xf>
    <xf numFmtId="164" fontId="10" fillId="0" borderId="15" xfId="3" applyNumberFormat="1" applyFont="1" applyBorder="1" applyAlignment="1">
      <alignment wrapText="1"/>
    </xf>
    <xf numFmtId="164" fontId="10" fillId="0" borderId="16" xfId="3" applyNumberFormat="1" applyFont="1" applyBorder="1" applyAlignment="1">
      <alignment wrapText="1"/>
    </xf>
    <xf numFmtId="1" fontId="26" fillId="2" borderId="5" xfId="0" applyNumberFormat="1" applyFont="1" applyFill="1" applyBorder="1"/>
    <xf numFmtId="165" fontId="4" fillId="2" borderId="17" xfId="0" applyNumberFormat="1" applyFont="1" applyFill="1" applyBorder="1"/>
    <xf numFmtId="165" fontId="4" fillId="2" borderId="12" xfId="0" applyNumberFormat="1" applyFont="1" applyFill="1" applyBorder="1"/>
    <xf numFmtId="165" fontId="4" fillId="2" borderId="18" xfId="0" applyNumberFormat="1" applyFont="1" applyFill="1" applyBorder="1"/>
    <xf numFmtId="165" fontId="4" fillId="2" borderId="19" xfId="0" applyNumberFormat="1" applyFont="1" applyFill="1" applyBorder="1"/>
    <xf numFmtId="165" fontId="4" fillId="2" borderId="14" xfId="0" applyNumberFormat="1" applyFont="1" applyFill="1" applyBorder="1"/>
    <xf numFmtId="1" fontId="6" fillId="2" borderId="20" xfId="0" applyNumberFormat="1" applyFont="1" applyFill="1" applyBorder="1"/>
    <xf numFmtId="1" fontId="6" fillId="2" borderId="12" xfId="0" applyNumberFormat="1" applyFont="1" applyFill="1" applyBorder="1"/>
    <xf numFmtId="165" fontId="4" fillId="2" borderId="20" xfId="0" applyNumberFormat="1" applyFont="1" applyFill="1" applyBorder="1"/>
    <xf numFmtId="0" fontId="22" fillId="0" borderId="12" xfId="0" applyFont="1" applyBorder="1" applyAlignment="1">
      <alignment wrapText="1"/>
    </xf>
    <xf numFmtId="1" fontId="1" fillId="2" borderId="5" xfId="0" applyNumberFormat="1" applyFont="1" applyFill="1" applyBorder="1" applyAlignment="1">
      <alignment horizontal="center"/>
    </xf>
    <xf numFmtId="44" fontId="17" fillId="0" borderId="21" xfId="2" applyFont="1" applyBorder="1" applyAlignment="1">
      <alignment horizontal="right"/>
    </xf>
    <xf numFmtId="44" fontId="17" fillId="0" borderId="22" xfId="2" applyFont="1" applyBorder="1" applyAlignment="1">
      <alignment horizontal="right"/>
    </xf>
    <xf numFmtId="165" fontId="3" fillId="5" borderId="12" xfId="0" applyNumberFormat="1" applyFont="1" applyFill="1" applyBorder="1"/>
    <xf numFmtId="165" fontId="4" fillId="2" borderId="12" xfId="0" applyNumberFormat="1" applyFont="1" applyFill="1" applyBorder="1" applyAlignment="1">
      <alignment wrapText="1"/>
    </xf>
    <xf numFmtId="165" fontId="32" fillId="0" borderId="12" xfId="0" applyNumberFormat="1" applyFont="1" applyBorder="1"/>
    <xf numFmtId="165" fontId="32" fillId="0" borderId="23" xfId="0" applyNumberFormat="1" applyFont="1" applyBorder="1"/>
    <xf numFmtId="0" fontId="32" fillId="0" borderId="15" xfId="0" applyFont="1" applyBorder="1"/>
    <xf numFmtId="0" fontId="32" fillId="0" borderId="24" xfId="0" applyFont="1" applyBorder="1"/>
    <xf numFmtId="0" fontId="32" fillId="0" borderId="14" xfId="0" applyFont="1" applyBorder="1"/>
    <xf numFmtId="0" fontId="32" fillId="0" borderId="25" xfId="0" applyFont="1" applyBorder="1"/>
    <xf numFmtId="0" fontId="32" fillId="0" borderId="12" xfId="0" applyFont="1" applyBorder="1"/>
    <xf numFmtId="0" fontId="32" fillId="0" borderId="23" xfId="0" applyFont="1" applyBorder="1"/>
    <xf numFmtId="165" fontId="38" fillId="5" borderId="12" xfId="0" applyNumberFormat="1" applyFont="1" applyFill="1" applyBorder="1"/>
    <xf numFmtId="0" fontId="32" fillId="0" borderId="0" xfId="0" applyFont="1"/>
    <xf numFmtId="165" fontId="3" fillId="0" borderId="12" xfId="0" applyNumberFormat="1" applyFont="1" applyBorder="1" applyAlignment="1">
      <alignment horizontal="right"/>
    </xf>
    <xf numFmtId="8" fontId="32" fillId="5" borderId="12" xfId="0" applyNumberFormat="1" applyFont="1" applyFill="1" applyBorder="1"/>
    <xf numFmtId="165" fontId="38" fillId="0" borderId="12" xfId="0" applyNumberFormat="1" applyFont="1" applyBorder="1"/>
    <xf numFmtId="165" fontId="3" fillId="0" borderId="12" xfId="0" applyNumberFormat="1" applyFont="1" applyBorder="1"/>
    <xf numFmtId="165" fontId="32" fillId="5" borderId="12" xfId="0" applyNumberFormat="1" applyFont="1" applyFill="1" applyBorder="1"/>
    <xf numFmtId="165" fontId="4" fillId="6" borderId="12" xfId="0" applyNumberFormat="1" applyFont="1" applyFill="1" applyBorder="1"/>
    <xf numFmtId="8" fontId="38" fillId="6" borderId="12" xfId="0" applyNumberFormat="1" applyFont="1" applyFill="1" applyBorder="1"/>
    <xf numFmtId="165" fontId="31" fillId="0" borderId="12" xfId="0" applyNumberFormat="1" applyFont="1" applyBorder="1"/>
    <xf numFmtId="0" fontId="32" fillId="7" borderId="27" xfId="0" applyFont="1" applyFill="1" applyBorder="1"/>
    <xf numFmtId="1" fontId="5" fillId="8" borderId="3" xfId="0" applyNumberFormat="1" applyFont="1" applyFill="1" applyBorder="1" applyAlignment="1">
      <alignment horizontal="centerContinuous"/>
    </xf>
    <xf numFmtId="8" fontId="38" fillId="5" borderId="12" xfId="0" applyNumberFormat="1" applyFont="1" applyFill="1" applyBorder="1"/>
    <xf numFmtId="165" fontId="3" fillId="5" borderId="4" xfId="0" applyNumberFormat="1" applyFont="1" applyFill="1" applyBorder="1"/>
    <xf numFmtId="165" fontId="3" fillId="5" borderId="28" xfId="0" applyNumberFormat="1" applyFont="1" applyFill="1" applyBorder="1"/>
    <xf numFmtId="1" fontId="4" fillId="2" borderId="5" xfId="0" applyNumberFormat="1" applyFont="1" applyFill="1" applyBorder="1" applyAlignment="1">
      <alignment horizontal="left" wrapText="1"/>
    </xf>
    <xf numFmtId="165" fontId="4" fillId="2" borderId="21" xfId="0" applyNumberFormat="1" applyFont="1" applyFill="1" applyBorder="1"/>
    <xf numFmtId="44" fontId="20" fillId="0" borderId="12" xfId="2" applyFont="1" applyBorder="1" applyAlignment="1">
      <alignment horizontal="right"/>
    </xf>
    <xf numFmtId="44" fontId="20" fillId="0" borderId="15" xfId="2" applyFont="1" applyBorder="1" applyAlignment="1">
      <alignment horizontal="right"/>
    </xf>
    <xf numFmtId="165" fontId="6" fillId="2" borderId="23" xfId="0" applyNumberFormat="1" applyFont="1" applyFill="1" applyBorder="1"/>
    <xf numFmtId="44" fontId="3" fillId="0" borderId="12" xfId="2" applyFont="1" applyBorder="1" applyAlignment="1">
      <alignment horizontal="right"/>
    </xf>
    <xf numFmtId="44" fontId="3" fillId="5" borderId="12" xfId="2" applyFont="1" applyFill="1" applyBorder="1" applyAlignment="1">
      <alignment horizontal="right"/>
    </xf>
    <xf numFmtId="165" fontId="4" fillId="2" borderId="29" xfId="0" applyNumberFormat="1" applyFont="1" applyFill="1" applyBorder="1"/>
    <xf numFmtId="1" fontId="6" fillId="2" borderId="2" xfId="0" applyNumberFormat="1" applyFont="1" applyFill="1" applyBorder="1" applyAlignment="1">
      <alignment horizontal="centerContinuous"/>
    </xf>
    <xf numFmtId="1" fontId="6" fillId="3" borderId="4" xfId="0" applyNumberFormat="1" applyFont="1" applyFill="1" applyBorder="1" applyAlignment="1">
      <alignment horizontal="centerContinuous"/>
    </xf>
    <xf numFmtId="1" fontId="4" fillId="2" borderId="4" xfId="0" applyNumberFormat="1" applyFont="1" applyFill="1" applyBorder="1" applyAlignment="1">
      <alignment horizontal="center"/>
    </xf>
    <xf numFmtId="44" fontId="17" fillId="0" borderId="0" xfId="2" applyFont="1" applyBorder="1" applyAlignment="1">
      <alignment horizontal="right"/>
    </xf>
    <xf numFmtId="1" fontId="6" fillId="8" borderId="18" xfId="0" applyNumberFormat="1" applyFont="1" applyFill="1" applyBorder="1" applyAlignment="1">
      <alignment horizontal="centerContinuous"/>
    </xf>
    <xf numFmtId="165" fontId="3" fillId="2" borderId="20" xfId="0" applyNumberFormat="1" applyFont="1" applyFill="1" applyBorder="1"/>
    <xf numFmtId="165" fontId="3" fillId="0" borderId="20" xfId="0" applyNumberFormat="1" applyFont="1" applyBorder="1"/>
    <xf numFmtId="165" fontId="3" fillId="5" borderId="20" xfId="0" applyNumberFormat="1" applyFont="1" applyFill="1" applyBorder="1"/>
    <xf numFmtId="165" fontId="3" fillId="2" borderId="30" xfId="0" applyNumberFormat="1" applyFont="1" applyFill="1" applyBorder="1"/>
    <xf numFmtId="165" fontId="3" fillId="5" borderId="11" xfId="0" applyNumberFormat="1" applyFont="1" applyFill="1" applyBorder="1"/>
    <xf numFmtId="165" fontId="3" fillId="2" borderId="31" xfId="0" applyNumberFormat="1" applyFont="1" applyFill="1" applyBorder="1"/>
    <xf numFmtId="165" fontId="3" fillId="5" borderId="31" xfId="0" applyNumberFormat="1" applyFont="1" applyFill="1" applyBorder="1"/>
    <xf numFmtId="165" fontId="6" fillId="2" borderId="20" xfId="0" applyNumberFormat="1" applyFont="1" applyFill="1" applyBorder="1"/>
    <xf numFmtId="0" fontId="32" fillId="0" borderId="0" xfId="0" applyFont="1" applyAlignment="1">
      <alignment horizontal="center"/>
    </xf>
    <xf numFmtId="10" fontId="32" fillId="0" borderId="0" xfId="0" applyNumberFormat="1" applyFont="1" applyAlignment="1">
      <alignment horizontal="center"/>
    </xf>
    <xf numFmtId="166" fontId="32" fillId="0" borderId="0" xfId="0" applyNumberFormat="1" applyFont="1" applyAlignment="1">
      <alignment horizontal="center"/>
    </xf>
    <xf numFmtId="9" fontId="25" fillId="0" borderId="0" xfId="0" applyNumberFormat="1" applyFont="1" applyAlignment="1">
      <alignment vertical="top" wrapText="1"/>
    </xf>
    <xf numFmtId="9" fontId="25" fillId="0" borderId="0" xfId="0" applyNumberFormat="1" applyFont="1" applyAlignment="1">
      <alignment wrapText="1"/>
    </xf>
    <xf numFmtId="165" fontId="38" fillId="0" borderId="0" xfId="0" applyNumberFormat="1" applyFont="1" applyAlignment="1">
      <alignment wrapText="1"/>
    </xf>
    <xf numFmtId="165" fontId="3" fillId="2" borderId="28" xfId="0" applyNumberFormat="1" applyFont="1" applyFill="1" applyBorder="1"/>
    <xf numFmtId="165" fontId="3" fillId="2" borderId="32" xfId="0" applyNumberFormat="1" applyFont="1" applyFill="1" applyBorder="1"/>
    <xf numFmtId="165" fontId="3" fillId="2" borderId="33" xfId="0" applyNumberFormat="1" applyFont="1" applyFill="1" applyBorder="1"/>
    <xf numFmtId="165" fontId="31" fillId="5" borderId="12" xfId="0" applyNumberFormat="1" applyFont="1" applyFill="1" applyBorder="1"/>
    <xf numFmtId="165" fontId="3" fillId="0" borderId="23" xfId="0" applyNumberFormat="1" applyFont="1" applyBorder="1"/>
    <xf numFmtId="1" fontId="4" fillId="2" borderId="34" xfId="0" applyNumberFormat="1" applyFont="1" applyFill="1" applyBorder="1"/>
    <xf numFmtId="1" fontId="4" fillId="5" borderId="35" xfId="0" applyNumberFormat="1" applyFont="1" applyFill="1" applyBorder="1"/>
    <xf numFmtId="1" fontId="4" fillId="2" borderId="35" xfId="0" applyNumberFormat="1" applyFont="1" applyFill="1" applyBorder="1"/>
    <xf numFmtId="0" fontId="37" fillId="5" borderId="36" xfId="0" applyFont="1" applyFill="1" applyBorder="1"/>
    <xf numFmtId="44" fontId="20" fillId="0" borderId="12" xfId="2" applyFont="1" applyFill="1" applyBorder="1" applyAlignment="1">
      <alignment horizontal="right"/>
    </xf>
    <xf numFmtId="44" fontId="3" fillId="5" borderId="4" xfId="1" applyFont="1" applyFill="1" applyBorder="1"/>
    <xf numFmtId="44" fontId="3" fillId="0" borderId="12" xfId="2" applyFont="1" applyFill="1" applyBorder="1" applyAlignment="1">
      <alignment horizontal="right"/>
    </xf>
    <xf numFmtId="1" fontId="4" fillId="0" borderId="35" xfId="0" applyNumberFormat="1" applyFont="1" applyBorder="1"/>
    <xf numFmtId="165" fontId="3" fillId="0" borderId="31" xfId="0" applyNumberFormat="1" applyFont="1" applyBorder="1"/>
    <xf numFmtId="165" fontId="31" fillId="0" borderId="20" xfId="0" applyNumberFormat="1" applyFont="1" applyBorder="1"/>
    <xf numFmtId="165" fontId="4" fillId="0" borderId="20" xfId="0" applyNumberFormat="1" applyFont="1" applyBorder="1"/>
    <xf numFmtId="165" fontId="4" fillId="0" borderId="18" xfId="0" applyNumberFormat="1" applyFont="1" applyBorder="1"/>
    <xf numFmtId="165" fontId="4" fillId="0" borderId="12" xfId="0" applyNumberFormat="1" applyFont="1" applyBorder="1"/>
    <xf numFmtId="165" fontId="32" fillId="4" borderId="12" xfId="0" applyNumberFormat="1" applyFont="1" applyFill="1" applyBorder="1"/>
    <xf numFmtId="165" fontId="32" fillId="4" borderId="23" xfId="0" applyNumberFormat="1" applyFont="1" applyFill="1" applyBorder="1"/>
    <xf numFmtId="165" fontId="3" fillId="10" borderId="17" xfId="0" applyNumberFormat="1" applyFont="1" applyFill="1" applyBorder="1"/>
    <xf numFmtId="165" fontId="3" fillId="10" borderId="12" xfId="0" applyNumberFormat="1" applyFont="1" applyFill="1" applyBorder="1"/>
    <xf numFmtId="165" fontId="32" fillId="9" borderId="12" xfId="0" applyNumberFormat="1" applyFont="1" applyFill="1" applyBorder="1"/>
    <xf numFmtId="165" fontId="38" fillId="9" borderId="12" xfId="0" applyNumberFormat="1" applyFont="1" applyFill="1" applyBorder="1"/>
    <xf numFmtId="1" fontId="10" fillId="4" borderId="3" xfId="0" applyNumberFormat="1" applyFont="1" applyFill="1" applyBorder="1"/>
    <xf numFmtId="44" fontId="3" fillId="4" borderId="12" xfId="2" applyFont="1" applyFill="1" applyBorder="1" applyAlignment="1">
      <alignment horizontal="right"/>
    </xf>
    <xf numFmtId="1" fontId="4" fillId="4" borderId="3" xfId="0" applyNumberFormat="1" applyFont="1" applyFill="1" applyBorder="1"/>
    <xf numFmtId="0" fontId="32" fillId="4" borderId="12" xfId="0" applyFont="1" applyFill="1" applyBorder="1"/>
    <xf numFmtId="0" fontId="3" fillId="11" borderId="0" xfId="0" applyFont="1" applyFill="1" applyAlignment="1">
      <alignment wrapText="1"/>
    </xf>
    <xf numFmtId="165" fontId="32" fillId="11" borderId="23" xfId="0" applyNumberFormat="1" applyFont="1" applyFill="1" applyBorder="1"/>
    <xf numFmtId="165" fontId="26" fillId="4" borderId="12" xfId="0" applyNumberFormat="1" applyFont="1" applyFill="1" applyBorder="1"/>
    <xf numFmtId="165" fontId="4" fillId="4" borderId="12" xfId="0" applyNumberFormat="1" applyFont="1" applyFill="1" applyBorder="1"/>
    <xf numFmtId="8" fontId="38" fillId="0" borderId="12" xfId="0" applyNumberFormat="1" applyFont="1" applyBorder="1"/>
    <xf numFmtId="165" fontId="3" fillId="4" borderId="12" xfId="0" applyNumberFormat="1" applyFont="1" applyFill="1" applyBorder="1"/>
    <xf numFmtId="165" fontId="3" fillId="0" borderId="28" xfId="0" applyNumberFormat="1" applyFont="1" applyBorder="1"/>
    <xf numFmtId="165" fontId="3" fillId="0" borderId="32" xfId="0" applyNumberFormat="1" applyFont="1" applyBorder="1"/>
    <xf numFmtId="165" fontId="3" fillId="0" borderId="33" xfId="0" applyNumberFormat="1" applyFont="1" applyBorder="1"/>
    <xf numFmtId="165" fontId="31" fillId="4" borderId="12" xfId="0" applyNumberFormat="1" applyFont="1" applyFill="1" applyBorder="1"/>
    <xf numFmtId="165" fontId="4" fillId="4" borderId="19" xfId="0" applyNumberFormat="1" applyFont="1" applyFill="1" applyBorder="1"/>
    <xf numFmtId="1" fontId="26" fillId="6" borderId="5" xfId="0" applyNumberFormat="1" applyFont="1" applyFill="1" applyBorder="1"/>
    <xf numFmtId="1" fontId="4" fillId="6" borderId="3" xfId="0" applyNumberFormat="1" applyFont="1" applyFill="1" applyBorder="1"/>
    <xf numFmtId="165" fontId="3" fillId="6" borderId="20" xfId="0" applyNumberFormat="1" applyFont="1" applyFill="1" applyBorder="1"/>
    <xf numFmtId="8" fontId="32" fillId="6" borderId="12" xfId="0" applyNumberFormat="1" applyFont="1" applyFill="1" applyBorder="1"/>
    <xf numFmtId="165" fontId="26" fillId="6" borderId="12" xfId="0" applyNumberFormat="1" applyFont="1" applyFill="1" applyBorder="1"/>
    <xf numFmtId="165" fontId="3" fillId="6" borderId="12" xfId="0" applyNumberFormat="1" applyFont="1" applyFill="1" applyBorder="1"/>
    <xf numFmtId="165" fontId="3" fillId="6" borderId="37" xfId="0" applyNumberFormat="1" applyFont="1" applyFill="1" applyBorder="1"/>
    <xf numFmtId="165" fontId="32" fillId="6" borderId="12" xfId="0" applyNumberFormat="1" applyFont="1" applyFill="1" applyBorder="1"/>
    <xf numFmtId="0" fontId="23" fillId="6" borderId="0" xfId="0" applyFont="1" applyFill="1"/>
    <xf numFmtId="165" fontId="3" fillId="6" borderId="10" xfId="0" applyNumberFormat="1" applyFont="1" applyFill="1" applyBorder="1"/>
    <xf numFmtId="165" fontId="3" fillId="6" borderId="29" xfId="0" applyNumberFormat="1" applyFont="1" applyFill="1" applyBorder="1"/>
    <xf numFmtId="1" fontId="10" fillId="0" borderId="3" xfId="0" applyNumberFormat="1" applyFont="1" applyBorder="1"/>
    <xf numFmtId="44" fontId="3" fillId="6" borderId="12" xfId="2" applyFont="1" applyFill="1" applyBorder="1" applyAlignment="1">
      <alignment horizontal="right"/>
    </xf>
    <xf numFmtId="165" fontId="32" fillId="6" borderId="23" xfId="0" applyNumberFormat="1" applyFont="1" applyFill="1" applyBorder="1"/>
    <xf numFmtId="1" fontId="4" fillId="9" borderId="3" xfId="0" applyNumberFormat="1" applyFont="1" applyFill="1" applyBorder="1"/>
    <xf numFmtId="44" fontId="3" fillId="9" borderId="15" xfId="2" applyFont="1" applyFill="1" applyBorder="1" applyAlignment="1">
      <alignment horizontal="right"/>
    </xf>
    <xf numFmtId="165" fontId="32" fillId="9" borderId="26" xfId="0" applyNumberFormat="1" applyFont="1" applyFill="1" applyBorder="1"/>
    <xf numFmtId="0" fontId="26" fillId="0" borderId="12" xfId="0" applyFont="1" applyBorder="1"/>
    <xf numFmtId="1" fontId="4" fillId="0" borderId="5" xfId="0" applyNumberFormat="1" applyFont="1" applyBorder="1" applyAlignment="1">
      <alignment horizontal="left"/>
    </xf>
    <xf numFmtId="1" fontId="6" fillId="0" borderId="5" xfId="0" applyNumberFormat="1" applyFont="1" applyBorder="1" applyAlignment="1">
      <alignment horizontal="left"/>
    </xf>
    <xf numFmtId="1" fontId="4" fillId="0" borderId="5" xfId="0" applyNumberFormat="1" applyFont="1" applyBorder="1" applyAlignment="1">
      <alignment horizontal="center"/>
    </xf>
    <xf numFmtId="0" fontId="39" fillId="0" borderId="0" xfId="0" applyFont="1" applyAlignment="1">
      <alignment horizontal="center"/>
    </xf>
    <xf numFmtId="1" fontId="26" fillId="0" borderId="5" xfId="0" applyNumberFormat="1" applyFont="1" applyBorder="1"/>
    <xf numFmtId="165" fontId="26" fillId="0" borderId="12" xfId="0" applyNumberFormat="1" applyFont="1" applyBorder="1"/>
    <xf numFmtId="1" fontId="11" fillId="0" borderId="5" xfId="0" applyNumberFormat="1" applyFont="1" applyBorder="1" applyAlignment="1">
      <alignment horizontal="center"/>
    </xf>
    <xf numFmtId="165" fontId="25" fillId="0" borderId="0" xfId="0" applyNumberFormat="1" applyFont="1" applyFill="1" applyAlignment="1">
      <alignment wrapText="1"/>
    </xf>
    <xf numFmtId="165" fontId="3" fillId="0" borderId="0" xfId="0" applyNumberFormat="1" applyFont="1" applyFill="1" applyAlignment="1">
      <alignment wrapText="1"/>
    </xf>
    <xf numFmtId="0" fontId="23" fillId="0" borderId="0" xfId="0" applyFont="1" applyFill="1"/>
    <xf numFmtId="1" fontId="19" fillId="0" borderId="5" xfId="0" applyNumberFormat="1" applyFont="1" applyFill="1" applyBorder="1" applyAlignment="1">
      <alignment horizontal="left" wrapText="1"/>
    </xf>
    <xf numFmtId="165" fontId="4" fillId="0" borderId="12" xfId="0" applyNumberFormat="1" applyFont="1" applyFill="1" applyBorder="1"/>
  </cellXfs>
  <cellStyles count="4">
    <cellStyle name="Currency" xfId="1" builtinId="4"/>
    <cellStyle name="Currency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K149"/>
  <sheetViews>
    <sheetView tabSelected="1" zoomScale="120" zoomScaleNormal="120" zoomScaleSheetLayoutView="120" workbookViewId="0">
      <pane xSplit="2" ySplit="10" topLeftCell="C107" activePane="bottomRight" state="frozen"/>
      <selection pane="topRight" activeCell="C1" sqref="C1"/>
      <selection pane="bottomLeft" activeCell="A11" sqref="A11"/>
      <selection pane="bottomRight" activeCell="E120" sqref="E120"/>
    </sheetView>
  </sheetViews>
  <sheetFormatPr defaultColWidth="9.08984375" defaultRowHeight="15.5" x14ac:dyDescent="0.35"/>
  <cols>
    <col min="1" max="1" width="3.6328125" style="4" customWidth="1"/>
    <col min="2" max="2" width="42.6328125" style="4" customWidth="1"/>
    <col min="3" max="3" width="20.6328125" style="109" bestFit="1" customWidth="1"/>
    <col min="4" max="4" width="19.08984375" style="4" bestFit="1" customWidth="1"/>
    <col min="5" max="5" width="14.36328125" style="1" bestFit="1" customWidth="1"/>
    <col min="6" max="6" width="16.453125" style="34" customWidth="1"/>
    <col min="7" max="7" width="25.6328125" style="4" customWidth="1"/>
    <col min="8" max="8" width="11.08984375" style="4" bestFit="1" customWidth="1"/>
    <col min="9" max="9" width="30.6328125" style="5" customWidth="1"/>
    <col min="10" max="16384" width="9.08984375" style="4"/>
  </cols>
  <sheetData>
    <row r="1" spans="1:9" x14ac:dyDescent="0.35">
      <c r="B1" s="2" t="s">
        <v>0</v>
      </c>
      <c r="C1" s="131"/>
      <c r="D1" s="3"/>
      <c r="E1" s="3"/>
      <c r="F1" s="36"/>
    </row>
    <row r="2" spans="1:9" x14ac:dyDescent="0.35">
      <c r="B2" s="6" t="s">
        <v>1</v>
      </c>
      <c r="C2" s="7"/>
      <c r="D2" s="7"/>
      <c r="E2" s="8"/>
      <c r="F2" s="37"/>
    </row>
    <row r="3" spans="1:9" x14ac:dyDescent="0.35">
      <c r="B3" s="6" t="s">
        <v>2</v>
      </c>
      <c r="C3" s="7"/>
      <c r="D3" s="7"/>
      <c r="E3" s="8"/>
      <c r="F3" s="37"/>
    </row>
    <row r="4" spans="1:9" x14ac:dyDescent="0.35">
      <c r="B4" s="6" t="s">
        <v>3</v>
      </c>
      <c r="C4" s="7"/>
      <c r="D4" s="7"/>
      <c r="E4" s="8"/>
      <c r="F4" s="37"/>
    </row>
    <row r="5" spans="1:9" x14ac:dyDescent="0.35">
      <c r="B5" s="6" t="s">
        <v>104</v>
      </c>
      <c r="C5" s="7"/>
      <c r="D5" s="8"/>
      <c r="E5" s="8"/>
      <c r="F5" s="38"/>
    </row>
    <row r="6" spans="1:9" ht="18" x14ac:dyDescent="0.4">
      <c r="B6" s="9" t="s">
        <v>123</v>
      </c>
      <c r="C6" s="7"/>
      <c r="D6" s="8"/>
      <c r="E6" s="8"/>
      <c r="F6" s="38"/>
    </row>
    <row r="7" spans="1:9" x14ac:dyDescent="0.35">
      <c r="B7" s="6"/>
      <c r="C7" s="10"/>
      <c r="D7" s="11"/>
      <c r="G7" s="5"/>
      <c r="I7" s="4"/>
    </row>
    <row r="8" spans="1:9" ht="18" x14ac:dyDescent="0.4">
      <c r="B8" s="12" t="s">
        <v>4</v>
      </c>
      <c r="C8" s="132"/>
      <c r="D8" s="13"/>
      <c r="G8" s="5"/>
      <c r="I8" s="4"/>
    </row>
    <row r="9" spans="1:9" x14ac:dyDescent="0.35">
      <c r="B9" s="14" t="s">
        <v>5</v>
      </c>
      <c r="C9" s="133" t="s">
        <v>103</v>
      </c>
      <c r="D9" s="72" t="s">
        <v>103</v>
      </c>
      <c r="E9" s="15" t="s">
        <v>110</v>
      </c>
      <c r="G9" s="5"/>
      <c r="I9" s="4"/>
    </row>
    <row r="10" spans="1:9" x14ac:dyDescent="0.35">
      <c r="B10" s="16"/>
      <c r="C10" s="133" t="s">
        <v>7</v>
      </c>
      <c r="D10" s="63" t="s">
        <v>6</v>
      </c>
      <c r="E10" s="15" t="s">
        <v>64</v>
      </c>
      <c r="G10" s="5"/>
      <c r="I10" s="4"/>
    </row>
    <row r="11" spans="1:9" x14ac:dyDescent="0.35">
      <c r="B11" s="32"/>
      <c r="C11" s="19"/>
      <c r="D11" s="71"/>
      <c r="E11" s="81"/>
      <c r="G11" s="5"/>
      <c r="I11" s="4"/>
    </row>
    <row r="12" spans="1:9" ht="14" x14ac:dyDescent="0.3">
      <c r="A12" s="28">
        <v>1</v>
      </c>
      <c r="B12" s="17" t="s">
        <v>8</v>
      </c>
      <c r="C12" s="159">
        <v>296719.05</v>
      </c>
      <c r="D12" s="100">
        <v>290940</v>
      </c>
      <c r="E12" s="100">
        <v>290940</v>
      </c>
      <c r="G12" s="5"/>
      <c r="I12" s="4"/>
    </row>
    <row r="13" spans="1:9" ht="14" x14ac:dyDescent="0.3">
      <c r="A13" s="28">
        <v>2</v>
      </c>
      <c r="B13" s="17" t="s">
        <v>9</v>
      </c>
      <c r="C13" s="159">
        <v>2240</v>
      </c>
      <c r="D13" s="100">
        <v>0</v>
      </c>
      <c r="E13" s="100">
        <v>0</v>
      </c>
      <c r="G13" s="5"/>
      <c r="I13" s="4"/>
    </row>
    <row r="14" spans="1:9" ht="14" x14ac:dyDescent="0.3">
      <c r="A14" s="28">
        <v>3</v>
      </c>
      <c r="B14" s="17" t="s">
        <v>79</v>
      </c>
      <c r="C14" s="159"/>
      <c r="D14" s="100">
        <v>0</v>
      </c>
      <c r="E14" s="100">
        <v>0</v>
      </c>
      <c r="G14" s="5"/>
      <c r="I14" s="4"/>
    </row>
    <row r="15" spans="1:9" ht="14" x14ac:dyDescent="0.3">
      <c r="A15" s="28">
        <v>4</v>
      </c>
      <c r="B15" s="17" t="s">
        <v>10</v>
      </c>
      <c r="C15" s="159">
        <v>600</v>
      </c>
      <c r="D15" s="100">
        <v>0</v>
      </c>
      <c r="E15" s="100">
        <v>0</v>
      </c>
      <c r="G15" s="5"/>
      <c r="I15" s="4"/>
    </row>
    <row r="16" spans="1:9" ht="14" x14ac:dyDescent="0.3">
      <c r="A16" s="28">
        <v>5</v>
      </c>
      <c r="B16" s="17" t="s">
        <v>88</v>
      </c>
      <c r="C16" s="159">
        <v>0</v>
      </c>
      <c r="D16" s="100">
        <v>0</v>
      </c>
      <c r="E16" s="100">
        <v>0</v>
      </c>
      <c r="G16" s="5"/>
      <c r="I16" s="4"/>
    </row>
    <row r="17" spans="1:9" ht="14" x14ac:dyDescent="0.3">
      <c r="A17" s="28">
        <v>6</v>
      </c>
      <c r="B17" s="24" t="s">
        <v>105</v>
      </c>
      <c r="C17" s="159">
        <v>7650</v>
      </c>
      <c r="D17" s="100">
        <v>0</v>
      </c>
      <c r="E17" s="100">
        <v>0</v>
      </c>
      <c r="G17" s="5"/>
      <c r="I17" s="4"/>
    </row>
    <row r="18" spans="1:9" ht="14" x14ac:dyDescent="0.3">
      <c r="A18" s="28">
        <v>7</v>
      </c>
      <c r="B18" s="17" t="s">
        <v>82</v>
      </c>
      <c r="C18" s="159">
        <v>1475</v>
      </c>
      <c r="D18" s="100">
        <v>0</v>
      </c>
      <c r="E18" s="100">
        <v>0</v>
      </c>
      <c r="G18" s="5"/>
      <c r="I18" s="4"/>
    </row>
    <row r="19" spans="1:9" ht="14" x14ac:dyDescent="0.3">
      <c r="A19" s="28">
        <v>8</v>
      </c>
      <c r="B19" s="79" t="s">
        <v>112</v>
      </c>
      <c r="C19" s="159">
        <v>-160</v>
      </c>
      <c r="D19" s="101">
        <v>0</v>
      </c>
      <c r="E19" s="101">
        <v>0</v>
      </c>
      <c r="G19" s="5"/>
      <c r="I19" s="4"/>
    </row>
    <row r="20" spans="1:9" ht="14" x14ac:dyDescent="0.3">
      <c r="A20" s="28">
        <v>9</v>
      </c>
      <c r="B20" s="79" t="s">
        <v>111</v>
      </c>
      <c r="C20" s="125">
        <v>2625.2</v>
      </c>
      <c r="D20" s="101">
        <v>0</v>
      </c>
      <c r="E20" s="101">
        <v>0</v>
      </c>
      <c r="G20" s="5"/>
      <c r="I20" s="4"/>
    </row>
    <row r="21" spans="1:9" ht="14" x14ac:dyDescent="0.3">
      <c r="A21" s="28">
        <v>10</v>
      </c>
      <c r="B21" s="79" t="s">
        <v>84</v>
      </c>
      <c r="C21" s="109">
        <v>300</v>
      </c>
      <c r="D21" s="127">
        <v>0</v>
      </c>
      <c r="E21" s="127">
        <v>0</v>
      </c>
      <c r="G21" s="18"/>
      <c r="I21" s="4"/>
    </row>
    <row r="22" spans="1:9" ht="14.5" thickBot="1" x14ac:dyDescent="0.35">
      <c r="A22" s="28">
        <v>11</v>
      </c>
      <c r="B22" s="83"/>
      <c r="C22" s="126"/>
      <c r="D22" s="102"/>
      <c r="E22" s="102"/>
      <c r="G22" s="5"/>
      <c r="I22" s="4"/>
    </row>
    <row r="23" spans="1:9" ht="14.5" thickTop="1" x14ac:dyDescent="0.3">
      <c r="A23" s="28">
        <v>12</v>
      </c>
      <c r="B23" s="84"/>
      <c r="C23" s="96"/>
      <c r="D23" s="103"/>
      <c r="E23" s="103"/>
      <c r="G23" s="5"/>
      <c r="I23" s="4"/>
    </row>
    <row r="24" spans="1:9" ht="14" x14ac:dyDescent="0.3">
      <c r="A24" s="28">
        <v>13</v>
      </c>
      <c r="B24" s="82" t="s">
        <v>95</v>
      </c>
      <c r="C24" s="97">
        <f>SUM(C12:C22)</f>
        <v>311449.25</v>
      </c>
      <c r="D24" s="78">
        <f>SUM(D12:D22)</f>
        <v>290940</v>
      </c>
      <c r="E24" s="78">
        <f>SUM(E12:E22)</f>
        <v>290940</v>
      </c>
      <c r="G24" s="5"/>
      <c r="I24" s="4"/>
    </row>
    <row r="25" spans="1:9" ht="14" x14ac:dyDescent="0.3">
      <c r="A25" s="28">
        <v>14</v>
      </c>
      <c r="B25" s="80"/>
      <c r="C25" s="134"/>
      <c r="D25" s="105"/>
      <c r="E25" s="105"/>
      <c r="G25" s="5"/>
      <c r="I25" s="4"/>
    </row>
    <row r="26" spans="1:9" ht="14" x14ac:dyDescent="0.3">
      <c r="A26" s="28">
        <v>15</v>
      </c>
      <c r="B26" s="80"/>
      <c r="C26" s="134"/>
      <c r="D26" s="105"/>
      <c r="E26" s="105"/>
      <c r="G26" s="5"/>
      <c r="I26" s="4"/>
    </row>
    <row r="27" spans="1:9" ht="18" x14ac:dyDescent="0.4">
      <c r="A27" s="28">
        <v>16</v>
      </c>
      <c r="B27" s="119" t="s">
        <v>11</v>
      </c>
      <c r="C27" s="135"/>
      <c r="D27" s="118"/>
      <c r="E27" s="118"/>
      <c r="G27" s="5"/>
      <c r="I27" s="4"/>
    </row>
    <row r="28" spans="1:9" x14ac:dyDescent="0.35">
      <c r="A28" s="28">
        <v>17</v>
      </c>
      <c r="B28" s="95" t="s">
        <v>12</v>
      </c>
      <c r="C28" s="92"/>
      <c r="D28" s="106"/>
      <c r="E28" s="106"/>
      <c r="G28" s="5"/>
      <c r="I28" s="4"/>
    </row>
    <row r="29" spans="1:9" ht="29.25" customHeight="1" x14ac:dyDescent="0.3">
      <c r="A29" s="28">
        <v>18</v>
      </c>
      <c r="B29" s="17" t="s">
        <v>13</v>
      </c>
      <c r="C29" s="128">
        <v>69503.28</v>
      </c>
      <c r="D29" s="108">
        <v>69505.8</v>
      </c>
      <c r="E29" s="108">
        <v>69505.8</v>
      </c>
      <c r="F29" s="34" t="s">
        <v>117</v>
      </c>
      <c r="G29" s="5"/>
      <c r="I29" s="4"/>
    </row>
    <row r="30" spans="1:9" ht="14" x14ac:dyDescent="0.3">
      <c r="A30" s="28">
        <v>19</v>
      </c>
      <c r="B30" s="17" t="s">
        <v>86</v>
      </c>
      <c r="C30" s="128">
        <v>33666.74</v>
      </c>
      <c r="D30" s="101">
        <v>34000</v>
      </c>
      <c r="E30" s="101">
        <v>34000</v>
      </c>
      <c r="G30" s="5"/>
      <c r="I30" s="4"/>
    </row>
    <row r="31" spans="1:9" ht="14" x14ac:dyDescent="0.3">
      <c r="A31" s="28">
        <v>20</v>
      </c>
      <c r="B31" s="17" t="s">
        <v>85</v>
      </c>
      <c r="C31" s="128">
        <v>10150</v>
      </c>
      <c r="D31" s="101">
        <v>10500</v>
      </c>
      <c r="E31" s="179">
        <v>12000</v>
      </c>
      <c r="G31" s="5"/>
      <c r="I31" s="4"/>
    </row>
    <row r="32" spans="1:9" ht="14" x14ac:dyDescent="0.3">
      <c r="A32" s="28">
        <v>21</v>
      </c>
      <c r="B32" s="174" t="s">
        <v>96</v>
      </c>
      <c r="C32" s="175">
        <v>22560</v>
      </c>
      <c r="D32" s="169">
        <v>17700</v>
      </c>
      <c r="E32" s="169">
        <v>36000</v>
      </c>
      <c r="G32" s="5"/>
      <c r="I32" s="4"/>
    </row>
    <row r="33" spans="1:9" ht="14" x14ac:dyDescent="0.3">
      <c r="A33" s="28">
        <v>22</v>
      </c>
      <c r="B33" s="67" t="s">
        <v>101</v>
      </c>
      <c r="C33" s="129">
        <v>2400</v>
      </c>
      <c r="D33" s="154">
        <v>12300</v>
      </c>
      <c r="E33" s="154">
        <v>0</v>
      </c>
      <c r="G33" s="5"/>
      <c r="I33" s="4"/>
    </row>
    <row r="34" spans="1:9" ht="14" x14ac:dyDescent="0.3">
      <c r="A34" s="28">
        <v>23</v>
      </c>
      <c r="B34" s="67" t="s">
        <v>102</v>
      </c>
      <c r="C34" s="129">
        <v>4800</v>
      </c>
      <c r="D34" s="101">
        <v>19200</v>
      </c>
      <c r="E34" s="101">
        <v>0</v>
      </c>
      <c r="F34" s="57"/>
      <c r="G34" s="5"/>
      <c r="I34" s="4"/>
    </row>
    <row r="35" spans="1:9" ht="14" x14ac:dyDescent="0.3">
      <c r="A35" s="28">
        <v>24</v>
      </c>
      <c r="B35" s="67"/>
      <c r="C35" s="121"/>
      <c r="D35" s="101"/>
      <c r="E35" s="101"/>
      <c r="G35" s="5"/>
      <c r="I35" s="4"/>
    </row>
    <row r="36" spans="1:9" ht="14" x14ac:dyDescent="0.3">
      <c r="A36" s="28">
        <v>25</v>
      </c>
      <c r="B36" s="17"/>
      <c r="C36" s="121"/>
      <c r="D36" s="107"/>
      <c r="E36" s="107"/>
      <c r="G36" s="5"/>
      <c r="I36" s="4"/>
    </row>
    <row r="37" spans="1:9" ht="14" x14ac:dyDescent="0.3">
      <c r="A37" s="28">
        <v>26</v>
      </c>
      <c r="B37" s="20" t="s">
        <v>14</v>
      </c>
      <c r="C37" s="160"/>
      <c r="D37" s="107"/>
      <c r="E37" s="107"/>
      <c r="G37" s="5"/>
      <c r="I37" s="4"/>
    </row>
    <row r="38" spans="1:9" ht="14" x14ac:dyDescent="0.3">
      <c r="A38" s="28">
        <v>27</v>
      </c>
      <c r="B38" s="17" t="s">
        <v>15</v>
      </c>
      <c r="C38" s="161">
        <v>8982.25</v>
      </c>
      <c r="D38" s="101">
        <v>7020</v>
      </c>
      <c r="E38" s="202">
        <v>9000</v>
      </c>
      <c r="G38" s="5"/>
      <c r="I38" s="4"/>
    </row>
    <row r="39" spans="1:9" ht="14" x14ac:dyDescent="0.3">
      <c r="A39" s="28">
        <v>28</v>
      </c>
      <c r="B39" s="176" t="s">
        <v>16</v>
      </c>
      <c r="C39" s="175">
        <v>6514.7</v>
      </c>
      <c r="D39" s="168">
        <v>5000</v>
      </c>
      <c r="E39" s="196">
        <v>12540</v>
      </c>
      <c r="G39" s="5"/>
      <c r="I39" s="4"/>
    </row>
    <row r="40" spans="1:9" ht="14" x14ac:dyDescent="0.3">
      <c r="A40" s="28">
        <v>29</v>
      </c>
      <c r="B40" s="17" t="s">
        <v>17</v>
      </c>
      <c r="C40" s="128">
        <v>290</v>
      </c>
      <c r="D40" s="101">
        <v>300</v>
      </c>
      <c r="E40" s="101">
        <v>300</v>
      </c>
      <c r="G40" s="5"/>
      <c r="I40" s="4"/>
    </row>
    <row r="41" spans="1:9" ht="14" x14ac:dyDescent="0.3">
      <c r="A41" s="28">
        <v>30</v>
      </c>
      <c r="B41" s="17"/>
      <c r="C41" s="121"/>
      <c r="D41" s="106"/>
      <c r="E41" s="106"/>
      <c r="G41" s="5"/>
      <c r="I41" s="4"/>
    </row>
    <row r="42" spans="1:9" ht="14" x14ac:dyDescent="0.3">
      <c r="A42" s="28">
        <v>31</v>
      </c>
      <c r="B42" s="20" t="s">
        <v>18</v>
      </c>
      <c r="C42" s="121"/>
      <c r="D42" s="106"/>
      <c r="E42" s="106"/>
      <c r="G42" s="5"/>
      <c r="I42" s="4"/>
    </row>
    <row r="43" spans="1:9" ht="28" x14ac:dyDescent="0.3">
      <c r="A43" s="28">
        <v>32</v>
      </c>
      <c r="B43" s="67" t="s">
        <v>87</v>
      </c>
      <c r="C43" s="129">
        <v>39420</v>
      </c>
      <c r="D43" s="108">
        <v>57500</v>
      </c>
      <c r="E43" s="112">
        <v>57500</v>
      </c>
      <c r="F43" s="34" t="s">
        <v>116</v>
      </c>
      <c r="G43" s="5" t="s">
        <v>83</v>
      </c>
      <c r="I43" s="4"/>
    </row>
    <row r="44" spans="1:9" ht="14" x14ac:dyDescent="0.3">
      <c r="A44" s="28">
        <v>33</v>
      </c>
      <c r="B44" s="67"/>
      <c r="C44" s="122"/>
      <c r="D44" s="98"/>
      <c r="E44" s="98"/>
      <c r="G44" s="5"/>
      <c r="I44" s="4"/>
    </row>
    <row r="45" spans="1:9" ht="14" x14ac:dyDescent="0.3">
      <c r="A45" s="28">
        <v>34</v>
      </c>
      <c r="B45" s="20" t="s">
        <v>19</v>
      </c>
      <c r="C45" s="121"/>
      <c r="D45" s="104"/>
      <c r="E45" s="104"/>
      <c r="G45" s="5"/>
      <c r="I45" s="4"/>
    </row>
    <row r="46" spans="1:9" ht="28" x14ac:dyDescent="0.3">
      <c r="A46" s="28">
        <v>35</v>
      </c>
      <c r="B46" s="67" t="s">
        <v>65</v>
      </c>
      <c r="C46" s="128">
        <v>4800</v>
      </c>
      <c r="D46" s="108">
        <v>5280</v>
      </c>
      <c r="E46" s="112">
        <v>5280</v>
      </c>
      <c r="F46" s="34" t="s">
        <v>115</v>
      </c>
      <c r="G46" s="178"/>
      <c r="I46" s="4"/>
    </row>
    <row r="47" spans="1:9" ht="31.5" customHeight="1" x14ac:dyDescent="0.3">
      <c r="A47" s="28">
        <v>36</v>
      </c>
      <c r="B47" s="67" t="s">
        <v>66</v>
      </c>
      <c r="C47" s="128">
        <v>21345.75</v>
      </c>
      <c r="D47" s="108">
        <v>25000</v>
      </c>
      <c r="E47" s="112">
        <v>25000</v>
      </c>
      <c r="F47" s="34" t="s">
        <v>115</v>
      </c>
      <c r="G47" s="5"/>
      <c r="I47" s="4"/>
    </row>
    <row r="48" spans="1:9" ht="42" x14ac:dyDescent="0.3">
      <c r="A48" s="28">
        <v>37</v>
      </c>
      <c r="B48" s="176" t="s">
        <v>121</v>
      </c>
      <c r="C48" s="175">
        <v>3879.4</v>
      </c>
      <c r="D48" s="183">
        <v>5082</v>
      </c>
      <c r="E48" s="183">
        <v>2993.19</v>
      </c>
      <c r="F48" s="34" t="s">
        <v>122</v>
      </c>
      <c r="G48" s="5"/>
      <c r="I48" s="4"/>
    </row>
    <row r="49" spans="1:9" ht="14" x14ac:dyDescent="0.3">
      <c r="A49" s="28">
        <v>38</v>
      </c>
      <c r="B49" s="176" t="s">
        <v>120</v>
      </c>
      <c r="C49" s="175">
        <v>0</v>
      </c>
      <c r="D49" s="183">
        <v>0</v>
      </c>
      <c r="E49" s="194">
        <v>220</v>
      </c>
      <c r="G49" s="5"/>
      <c r="I49" s="4"/>
    </row>
    <row r="50" spans="1:9" ht="14.5" thickBot="1" x14ac:dyDescent="0.35">
      <c r="A50" s="28">
        <v>39</v>
      </c>
      <c r="B50" s="203" t="s">
        <v>68</v>
      </c>
      <c r="C50" s="204">
        <v>0</v>
      </c>
      <c r="D50" s="205">
        <v>3120</v>
      </c>
      <c r="E50" s="205">
        <v>3120</v>
      </c>
      <c r="F50" s="34" t="s">
        <v>127</v>
      </c>
      <c r="G50" s="5"/>
      <c r="I50" s="4"/>
    </row>
    <row r="51" spans="1:9" ht="14.5" thickTop="1" x14ac:dyDescent="0.3">
      <c r="A51" s="28">
        <v>40</v>
      </c>
      <c r="B51" s="21" t="s">
        <v>20</v>
      </c>
      <c r="C51" s="130">
        <f>SUM(C29:C50)</f>
        <v>228312.12</v>
      </c>
      <c r="D51" s="124">
        <f>SUM(D29:D50)</f>
        <v>271507.8</v>
      </c>
      <c r="E51" s="124">
        <f>SUM(E29:E50)</f>
        <v>267458.99</v>
      </c>
      <c r="G51" s="5"/>
      <c r="I51" s="4"/>
    </row>
    <row r="52" spans="1:9" ht="14" x14ac:dyDescent="0.3">
      <c r="A52" s="28">
        <v>41</v>
      </c>
      <c r="B52" s="21"/>
      <c r="C52" s="93"/>
      <c r="D52" s="106"/>
      <c r="E52" s="106"/>
      <c r="G52" s="5"/>
      <c r="I52" s="4"/>
    </row>
    <row r="53" spans="1:9" x14ac:dyDescent="0.35">
      <c r="A53" s="28">
        <v>42</v>
      </c>
      <c r="B53" s="14" t="s">
        <v>21</v>
      </c>
      <c r="C53" s="91"/>
      <c r="D53" s="106"/>
      <c r="E53" s="106"/>
      <c r="G53" s="5"/>
      <c r="I53" s="4"/>
    </row>
    <row r="54" spans="1:9" ht="14" x14ac:dyDescent="0.3">
      <c r="A54" s="28">
        <v>43</v>
      </c>
      <c r="B54" s="17" t="s">
        <v>22</v>
      </c>
      <c r="C54" s="136">
        <v>71.88</v>
      </c>
      <c r="D54" s="100">
        <v>150</v>
      </c>
      <c r="E54" s="100">
        <v>150</v>
      </c>
      <c r="G54" s="5"/>
      <c r="I54" s="4"/>
    </row>
    <row r="55" spans="1:9" ht="14" x14ac:dyDescent="0.3">
      <c r="A55" s="28">
        <v>44</v>
      </c>
      <c r="B55" s="17" t="s">
        <v>23</v>
      </c>
      <c r="C55" s="136">
        <v>0</v>
      </c>
      <c r="D55" s="100">
        <v>150</v>
      </c>
      <c r="E55" s="100">
        <v>150</v>
      </c>
      <c r="G55" s="5"/>
      <c r="I55" s="4"/>
    </row>
    <row r="56" spans="1:9" ht="14" x14ac:dyDescent="0.3">
      <c r="A56" s="28">
        <v>45</v>
      </c>
      <c r="B56" s="17" t="s">
        <v>24</v>
      </c>
      <c r="C56" s="136">
        <v>134.94</v>
      </c>
      <c r="D56" s="196">
        <v>18</v>
      </c>
      <c r="E56" s="168">
        <v>150</v>
      </c>
      <c r="G56" s="5"/>
      <c r="I56" s="4"/>
    </row>
    <row r="57" spans="1:9" ht="14" x14ac:dyDescent="0.3">
      <c r="A57" s="28">
        <v>46</v>
      </c>
      <c r="B57" s="24" t="s">
        <v>25</v>
      </c>
      <c r="C57" s="137"/>
      <c r="D57" s="106"/>
      <c r="E57" s="106"/>
      <c r="G57" s="5"/>
      <c r="I57" s="4"/>
    </row>
    <row r="58" spans="1:9" ht="14" x14ac:dyDescent="0.3">
      <c r="A58" s="28">
        <v>47</v>
      </c>
      <c r="B58" s="68" t="s">
        <v>26</v>
      </c>
      <c r="C58" s="137">
        <v>2217.12</v>
      </c>
      <c r="D58" s="150">
        <v>3228.98</v>
      </c>
      <c r="E58" s="184">
        <v>3228.98</v>
      </c>
      <c r="F58" s="147"/>
      <c r="G58" s="18"/>
      <c r="H58" s="31"/>
      <c r="I58" s="4"/>
    </row>
    <row r="59" spans="1:9" ht="14" x14ac:dyDescent="0.3">
      <c r="A59" s="28">
        <v>48</v>
      </c>
      <c r="B59" s="69" t="s">
        <v>27</v>
      </c>
      <c r="C59" s="137">
        <v>3525.76</v>
      </c>
      <c r="D59" s="151">
        <v>3499.24</v>
      </c>
      <c r="E59" s="185">
        <v>3499.24</v>
      </c>
      <c r="G59" s="18"/>
      <c r="H59" s="31"/>
      <c r="I59" s="4"/>
    </row>
    <row r="60" spans="1:9" ht="14" x14ac:dyDescent="0.3">
      <c r="A60" s="28">
        <v>49</v>
      </c>
      <c r="B60" s="69" t="s">
        <v>28</v>
      </c>
      <c r="C60" s="137">
        <v>3072.92</v>
      </c>
      <c r="D60" s="151">
        <v>3416.16</v>
      </c>
      <c r="E60" s="185">
        <v>3416.16</v>
      </c>
      <c r="G60" s="18"/>
      <c r="H60" s="31"/>
      <c r="I60" s="4"/>
    </row>
    <row r="61" spans="1:9" ht="14" x14ac:dyDescent="0.3">
      <c r="A61" s="28">
        <v>50</v>
      </c>
      <c r="B61" s="69" t="s">
        <v>29</v>
      </c>
      <c r="C61" s="137">
        <v>2884.68</v>
      </c>
      <c r="D61" s="151">
        <v>2995.73</v>
      </c>
      <c r="E61" s="185">
        <v>2995.73</v>
      </c>
      <c r="G61" s="18"/>
      <c r="H61" s="31"/>
      <c r="I61" s="4"/>
    </row>
    <row r="62" spans="1:9" ht="14" x14ac:dyDescent="0.3">
      <c r="A62" s="28">
        <v>51</v>
      </c>
      <c r="B62" s="69" t="s">
        <v>30</v>
      </c>
      <c r="C62" s="137">
        <v>6751.02</v>
      </c>
      <c r="D62" s="151">
        <v>6286.09</v>
      </c>
      <c r="E62" s="185">
        <v>6286.09</v>
      </c>
      <c r="G62" s="18"/>
      <c r="H62" s="31"/>
      <c r="I62" s="4"/>
    </row>
    <row r="63" spans="1:9" ht="14" x14ac:dyDescent="0.3">
      <c r="A63" s="28">
        <v>52</v>
      </c>
      <c r="B63" s="69" t="s">
        <v>31</v>
      </c>
      <c r="C63" s="137">
        <v>2351.38</v>
      </c>
      <c r="D63" s="151">
        <v>2176.88</v>
      </c>
      <c r="E63" s="185">
        <v>2176.88</v>
      </c>
      <c r="G63" s="18"/>
      <c r="H63" s="31"/>
      <c r="I63" s="4"/>
    </row>
    <row r="64" spans="1:9" ht="14" x14ac:dyDescent="0.3">
      <c r="A64" s="28">
        <v>53</v>
      </c>
      <c r="B64" s="70" t="s">
        <v>32</v>
      </c>
      <c r="C64" s="137">
        <v>702.66</v>
      </c>
      <c r="D64" s="151">
        <v>1703.66</v>
      </c>
      <c r="E64" s="185">
        <v>1703.66</v>
      </c>
      <c r="G64" s="18"/>
      <c r="H64" s="31"/>
      <c r="I64" s="4"/>
    </row>
    <row r="65" spans="1:271" ht="14" x14ac:dyDescent="0.3">
      <c r="A65" s="28">
        <v>54</v>
      </c>
      <c r="B65" s="23" t="s">
        <v>33</v>
      </c>
      <c r="C65" s="136">
        <v>1641.09</v>
      </c>
      <c r="D65" s="151">
        <v>5258.59</v>
      </c>
      <c r="E65" s="185">
        <v>5258.59</v>
      </c>
      <c r="F65" s="148"/>
      <c r="G65" s="18"/>
      <c r="H65" s="31"/>
      <c r="I65" s="4"/>
    </row>
    <row r="66" spans="1:271" ht="14" x14ac:dyDescent="0.3">
      <c r="A66" s="28">
        <v>55</v>
      </c>
      <c r="B66" s="17" t="s">
        <v>34</v>
      </c>
      <c r="C66" s="136">
        <v>2823.78</v>
      </c>
      <c r="D66" s="152">
        <v>3000</v>
      </c>
      <c r="E66" s="186">
        <v>3000</v>
      </c>
      <c r="F66" s="57"/>
      <c r="G66" s="18"/>
      <c r="H66" s="31"/>
      <c r="I66" s="4"/>
    </row>
    <row r="67" spans="1:271" ht="26" x14ac:dyDescent="0.3">
      <c r="A67" s="28">
        <v>56</v>
      </c>
      <c r="B67" s="190" t="s">
        <v>35</v>
      </c>
      <c r="C67" s="201">
        <v>18475.52</v>
      </c>
      <c r="D67" s="196">
        <v>30000</v>
      </c>
      <c r="E67" s="168">
        <v>30000</v>
      </c>
      <c r="F67" s="149" t="s">
        <v>115</v>
      </c>
      <c r="G67" s="18"/>
      <c r="I67" s="4"/>
    </row>
    <row r="68" spans="1:271" s="197" customFormat="1" ht="14" x14ac:dyDescent="0.3">
      <c r="A68" s="28">
        <v>57</v>
      </c>
      <c r="B68" s="190" t="s">
        <v>69</v>
      </c>
      <c r="C68" s="198">
        <v>8333</v>
      </c>
      <c r="D68" s="196">
        <v>2500</v>
      </c>
      <c r="E68" s="196">
        <v>2500</v>
      </c>
      <c r="F68" s="214"/>
      <c r="G68" s="215"/>
      <c r="H68" s="216"/>
      <c r="I68" s="216"/>
      <c r="J68" s="216"/>
      <c r="K68" s="216"/>
      <c r="L68" s="216"/>
      <c r="M68" s="216"/>
      <c r="N68" s="216"/>
      <c r="O68" s="216"/>
      <c r="P68" s="216"/>
      <c r="Q68" s="216"/>
      <c r="R68" s="216"/>
      <c r="S68" s="216"/>
      <c r="T68" s="216"/>
      <c r="U68" s="216"/>
      <c r="V68" s="216"/>
      <c r="W68" s="216"/>
      <c r="X68" s="216"/>
      <c r="Y68" s="216"/>
      <c r="Z68" s="216"/>
      <c r="AA68" s="216"/>
      <c r="AB68" s="216"/>
      <c r="AC68" s="216"/>
      <c r="AD68" s="216"/>
      <c r="AE68" s="216"/>
      <c r="AF68" s="216"/>
      <c r="AG68" s="216"/>
      <c r="AH68" s="216"/>
      <c r="AI68" s="216"/>
      <c r="AJ68" s="216"/>
      <c r="AK68" s="216"/>
      <c r="AL68" s="216"/>
      <c r="AM68" s="216"/>
      <c r="AN68" s="216"/>
      <c r="AO68" s="216"/>
      <c r="AP68" s="216"/>
      <c r="AQ68" s="216"/>
      <c r="AR68" s="216"/>
      <c r="AS68" s="216"/>
      <c r="AT68" s="216"/>
      <c r="AU68" s="216"/>
      <c r="AV68" s="216"/>
      <c r="AW68" s="216"/>
      <c r="AX68" s="216"/>
      <c r="AY68" s="216"/>
      <c r="AZ68" s="216"/>
      <c r="BA68" s="216"/>
      <c r="BB68" s="216"/>
      <c r="BC68" s="216"/>
      <c r="BD68" s="216"/>
      <c r="BE68" s="216"/>
      <c r="BF68" s="216"/>
      <c r="BG68" s="216"/>
      <c r="BH68" s="216"/>
      <c r="BI68" s="216"/>
      <c r="BJ68" s="216"/>
      <c r="BK68" s="216"/>
      <c r="BL68" s="216"/>
      <c r="BM68" s="216"/>
      <c r="BN68" s="216"/>
      <c r="BO68" s="216"/>
      <c r="BP68" s="216"/>
      <c r="BQ68" s="216"/>
      <c r="BR68" s="216"/>
      <c r="BS68" s="216"/>
      <c r="BT68" s="216"/>
      <c r="BU68" s="216"/>
      <c r="BV68" s="216"/>
      <c r="BW68" s="216"/>
      <c r="BX68" s="216"/>
      <c r="BY68" s="216"/>
      <c r="BZ68" s="216"/>
      <c r="CA68" s="216"/>
      <c r="CB68" s="216"/>
      <c r="CC68" s="216"/>
      <c r="CD68" s="216"/>
      <c r="CE68" s="216"/>
      <c r="CF68" s="216"/>
      <c r="CG68" s="216"/>
      <c r="CH68" s="216"/>
      <c r="CI68" s="216"/>
      <c r="CJ68" s="216"/>
      <c r="CK68" s="216"/>
      <c r="CL68" s="216"/>
      <c r="CM68" s="216"/>
      <c r="CN68" s="216"/>
      <c r="CO68" s="216"/>
      <c r="CP68" s="216"/>
      <c r="CQ68" s="216"/>
      <c r="CR68" s="216"/>
      <c r="CS68" s="216"/>
      <c r="CT68" s="216"/>
      <c r="CU68" s="216"/>
      <c r="CV68" s="216"/>
      <c r="CW68" s="216"/>
      <c r="CX68" s="216"/>
      <c r="CY68" s="216"/>
      <c r="CZ68" s="216"/>
      <c r="DA68" s="216"/>
      <c r="DB68" s="216"/>
      <c r="DC68" s="216"/>
      <c r="DD68" s="216"/>
      <c r="DE68" s="216"/>
      <c r="DF68" s="216"/>
      <c r="DG68" s="216"/>
      <c r="DH68" s="216"/>
      <c r="DI68" s="216"/>
      <c r="DJ68" s="216"/>
      <c r="DK68" s="216"/>
      <c r="DL68" s="216"/>
      <c r="DM68" s="216"/>
      <c r="DN68" s="216"/>
      <c r="DO68" s="216"/>
      <c r="DP68" s="216"/>
      <c r="DQ68" s="216"/>
      <c r="DR68" s="216"/>
      <c r="DS68" s="216"/>
      <c r="DT68" s="216"/>
      <c r="DU68" s="216"/>
      <c r="DV68" s="216"/>
      <c r="DW68" s="216"/>
      <c r="DX68" s="216"/>
      <c r="DY68" s="216"/>
      <c r="DZ68" s="216"/>
      <c r="EA68" s="216"/>
      <c r="EB68" s="216"/>
      <c r="EC68" s="216"/>
      <c r="ED68" s="216"/>
      <c r="EE68" s="216"/>
      <c r="EF68" s="216"/>
      <c r="EG68" s="216"/>
      <c r="EH68" s="216"/>
      <c r="EI68" s="216"/>
      <c r="EJ68" s="216"/>
      <c r="EK68" s="216"/>
      <c r="EL68" s="216"/>
      <c r="EM68" s="216"/>
      <c r="EN68" s="216"/>
      <c r="EO68" s="216"/>
      <c r="EP68" s="216"/>
      <c r="EQ68" s="216"/>
      <c r="ER68" s="216"/>
      <c r="ES68" s="216"/>
      <c r="ET68" s="216"/>
      <c r="EU68" s="216"/>
      <c r="EV68" s="216"/>
      <c r="EW68" s="216"/>
      <c r="EX68" s="216"/>
      <c r="EY68" s="216"/>
      <c r="EZ68" s="216"/>
      <c r="FA68" s="216"/>
      <c r="FB68" s="216"/>
      <c r="FC68" s="216"/>
      <c r="FD68" s="216"/>
      <c r="FE68" s="216"/>
      <c r="FF68" s="216"/>
      <c r="FG68" s="216"/>
      <c r="FH68" s="216"/>
      <c r="FI68" s="216"/>
      <c r="FJ68" s="216"/>
      <c r="FK68" s="216"/>
      <c r="FL68" s="216"/>
      <c r="FM68" s="216"/>
      <c r="FN68" s="216"/>
      <c r="FO68" s="216"/>
      <c r="FP68" s="216"/>
      <c r="FQ68" s="216"/>
      <c r="FR68" s="216"/>
      <c r="FS68" s="216"/>
      <c r="FT68" s="216"/>
      <c r="FU68" s="216"/>
      <c r="FV68" s="216"/>
      <c r="FW68" s="216"/>
      <c r="FX68" s="216"/>
      <c r="FY68" s="216"/>
      <c r="FZ68" s="216"/>
      <c r="GA68" s="216"/>
      <c r="GB68" s="216"/>
      <c r="GC68" s="216"/>
      <c r="GD68" s="216"/>
      <c r="GE68" s="216"/>
      <c r="GF68" s="216"/>
      <c r="GG68" s="216"/>
      <c r="GH68" s="216"/>
      <c r="GI68" s="216"/>
      <c r="GJ68" s="216"/>
      <c r="GK68" s="216"/>
      <c r="GL68" s="216"/>
      <c r="GM68" s="216"/>
      <c r="GN68" s="216"/>
      <c r="GO68" s="216"/>
      <c r="GP68" s="216"/>
      <c r="GQ68" s="216"/>
      <c r="GR68" s="216"/>
      <c r="GS68" s="216"/>
      <c r="GT68" s="216"/>
      <c r="GU68" s="216"/>
      <c r="GV68" s="216"/>
      <c r="GW68" s="216"/>
      <c r="GX68" s="216"/>
      <c r="GY68" s="216"/>
      <c r="GZ68" s="216"/>
      <c r="HA68" s="216"/>
      <c r="HB68" s="216"/>
      <c r="HC68" s="216"/>
      <c r="HD68" s="216"/>
      <c r="HE68" s="216"/>
      <c r="HF68" s="216"/>
      <c r="HG68" s="216"/>
      <c r="HH68" s="216"/>
      <c r="HI68" s="216"/>
      <c r="HJ68" s="216"/>
      <c r="HK68" s="216"/>
      <c r="HL68" s="216"/>
      <c r="HM68" s="216"/>
      <c r="HN68" s="216"/>
      <c r="HO68" s="216"/>
      <c r="HP68" s="216"/>
      <c r="HQ68" s="216"/>
      <c r="HR68" s="216"/>
      <c r="HS68" s="216"/>
      <c r="HT68" s="216"/>
      <c r="HU68" s="216"/>
      <c r="HV68" s="216"/>
      <c r="HW68" s="216"/>
      <c r="HX68" s="216"/>
      <c r="HY68" s="216"/>
      <c r="HZ68" s="216"/>
      <c r="IA68" s="216"/>
      <c r="IB68" s="216"/>
      <c r="IC68" s="216"/>
      <c r="ID68" s="216"/>
      <c r="IE68" s="216"/>
      <c r="IF68" s="216"/>
      <c r="IG68" s="216"/>
      <c r="IH68" s="216"/>
      <c r="II68" s="216"/>
      <c r="IJ68" s="216"/>
      <c r="IK68" s="216"/>
      <c r="IL68" s="216"/>
      <c r="IM68" s="216"/>
      <c r="IN68" s="216"/>
      <c r="IO68" s="216"/>
      <c r="IP68" s="216"/>
      <c r="IQ68" s="216"/>
      <c r="IR68" s="216"/>
      <c r="IS68" s="216"/>
      <c r="IT68" s="216"/>
      <c r="IU68" s="216"/>
      <c r="IV68" s="216"/>
      <c r="IW68" s="216"/>
      <c r="IX68" s="216"/>
      <c r="IY68" s="216"/>
      <c r="IZ68" s="216"/>
      <c r="JA68" s="216"/>
      <c r="JB68" s="216"/>
      <c r="JC68" s="216"/>
      <c r="JD68" s="216"/>
      <c r="JE68" s="216"/>
      <c r="JF68" s="216"/>
      <c r="JG68" s="216"/>
      <c r="JH68" s="216"/>
      <c r="JI68" s="216"/>
      <c r="JJ68" s="216"/>
      <c r="JK68" s="216"/>
    </row>
    <row r="69" spans="1:271" s="197" customFormat="1" ht="14" x14ac:dyDescent="0.3">
      <c r="A69" s="28">
        <v>58</v>
      </c>
      <c r="B69" s="190" t="s">
        <v>124</v>
      </c>
      <c r="C69" s="195">
        <v>16010</v>
      </c>
      <c r="D69" s="196">
        <v>0</v>
      </c>
      <c r="E69" s="196">
        <v>0</v>
      </c>
      <c r="F69" s="214" t="s">
        <v>128</v>
      </c>
      <c r="G69" s="215"/>
      <c r="H69" s="216"/>
      <c r="I69" s="216"/>
      <c r="J69" s="216"/>
      <c r="K69" s="216"/>
      <c r="L69" s="216"/>
      <c r="M69" s="216"/>
      <c r="N69" s="216"/>
      <c r="O69" s="216"/>
      <c r="P69" s="216"/>
      <c r="Q69" s="216"/>
      <c r="R69" s="216"/>
      <c r="S69" s="216"/>
      <c r="T69" s="216"/>
      <c r="U69" s="216"/>
      <c r="V69" s="216"/>
      <c r="W69" s="216"/>
      <c r="X69" s="216"/>
      <c r="Y69" s="216"/>
      <c r="Z69" s="216"/>
      <c r="AA69" s="216"/>
      <c r="AB69" s="216"/>
      <c r="AC69" s="216"/>
      <c r="AD69" s="216"/>
      <c r="AE69" s="216"/>
      <c r="AF69" s="216"/>
      <c r="AG69" s="216"/>
      <c r="AH69" s="216"/>
      <c r="AI69" s="216"/>
      <c r="AJ69" s="216"/>
      <c r="AK69" s="216"/>
      <c r="AL69" s="216"/>
      <c r="AM69" s="216"/>
      <c r="AN69" s="216"/>
      <c r="AO69" s="216"/>
      <c r="AP69" s="216"/>
      <c r="AQ69" s="216"/>
      <c r="AR69" s="216"/>
      <c r="AS69" s="216"/>
      <c r="AT69" s="216"/>
      <c r="AU69" s="216"/>
      <c r="AV69" s="216"/>
      <c r="AW69" s="216"/>
      <c r="AX69" s="216"/>
      <c r="AY69" s="216"/>
      <c r="AZ69" s="216"/>
      <c r="BA69" s="216"/>
      <c r="BB69" s="216"/>
      <c r="BC69" s="216"/>
      <c r="BD69" s="216"/>
      <c r="BE69" s="216"/>
      <c r="BF69" s="216"/>
      <c r="BG69" s="216"/>
      <c r="BH69" s="216"/>
      <c r="BI69" s="216"/>
      <c r="BJ69" s="216"/>
      <c r="BK69" s="216"/>
      <c r="BL69" s="216"/>
      <c r="BM69" s="216"/>
      <c r="BN69" s="216"/>
      <c r="BO69" s="216"/>
      <c r="BP69" s="216"/>
      <c r="BQ69" s="216"/>
      <c r="BR69" s="216"/>
      <c r="BS69" s="216"/>
      <c r="BT69" s="216"/>
      <c r="BU69" s="216"/>
      <c r="BV69" s="216"/>
      <c r="BW69" s="216"/>
      <c r="BX69" s="216"/>
      <c r="BY69" s="216"/>
      <c r="BZ69" s="216"/>
      <c r="CA69" s="216"/>
      <c r="CB69" s="216"/>
      <c r="CC69" s="216"/>
      <c r="CD69" s="216"/>
      <c r="CE69" s="216"/>
      <c r="CF69" s="216"/>
      <c r="CG69" s="216"/>
      <c r="CH69" s="216"/>
      <c r="CI69" s="216"/>
      <c r="CJ69" s="216"/>
      <c r="CK69" s="216"/>
      <c r="CL69" s="216"/>
      <c r="CM69" s="216"/>
      <c r="CN69" s="216"/>
      <c r="CO69" s="216"/>
      <c r="CP69" s="216"/>
      <c r="CQ69" s="216"/>
      <c r="CR69" s="216"/>
      <c r="CS69" s="216"/>
      <c r="CT69" s="216"/>
      <c r="CU69" s="216"/>
      <c r="CV69" s="216"/>
      <c r="CW69" s="216"/>
      <c r="CX69" s="216"/>
      <c r="CY69" s="216"/>
      <c r="CZ69" s="216"/>
      <c r="DA69" s="216"/>
      <c r="DB69" s="216"/>
      <c r="DC69" s="216"/>
      <c r="DD69" s="216"/>
      <c r="DE69" s="216"/>
      <c r="DF69" s="216"/>
      <c r="DG69" s="216"/>
      <c r="DH69" s="216"/>
      <c r="DI69" s="216"/>
      <c r="DJ69" s="216"/>
      <c r="DK69" s="216"/>
      <c r="DL69" s="216"/>
      <c r="DM69" s="216"/>
      <c r="DN69" s="216"/>
      <c r="DO69" s="216"/>
      <c r="DP69" s="216"/>
      <c r="DQ69" s="216"/>
      <c r="DR69" s="216"/>
      <c r="DS69" s="216"/>
      <c r="DT69" s="216"/>
      <c r="DU69" s="216"/>
      <c r="DV69" s="216"/>
      <c r="DW69" s="216"/>
      <c r="DX69" s="216"/>
      <c r="DY69" s="216"/>
      <c r="DZ69" s="216"/>
      <c r="EA69" s="216"/>
      <c r="EB69" s="216"/>
      <c r="EC69" s="216"/>
      <c r="ED69" s="216"/>
      <c r="EE69" s="216"/>
      <c r="EF69" s="216"/>
      <c r="EG69" s="216"/>
      <c r="EH69" s="216"/>
      <c r="EI69" s="216"/>
      <c r="EJ69" s="216"/>
      <c r="EK69" s="216"/>
      <c r="EL69" s="216"/>
      <c r="EM69" s="216"/>
      <c r="EN69" s="216"/>
      <c r="EO69" s="216"/>
      <c r="EP69" s="216"/>
      <c r="EQ69" s="216"/>
      <c r="ER69" s="216"/>
      <c r="ES69" s="216"/>
      <c r="ET69" s="216"/>
      <c r="EU69" s="216"/>
      <c r="EV69" s="216"/>
      <c r="EW69" s="216"/>
      <c r="EX69" s="216"/>
      <c r="EY69" s="216"/>
      <c r="EZ69" s="216"/>
      <c r="FA69" s="216"/>
      <c r="FB69" s="216"/>
      <c r="FC69" s="216"/>
      <c r="FD69" s="216"/>
      <c r="FE69" s="216"/>
      <c r="FF69" s="216"/>
      <c r="FG69" s="216"/>
      <c r="FH69" s="216"/>
      <c r="FI69" s="216"/>
      <c r="FJ69" s="216"/>
      <c r="FK69" s="216"/>
      <c r="FL69" s="216"/>
      <c r="FM69" s="216"/>
      <c r="FN69" s="216"/>
      <c r="FO69" s="216"/>
      <c r="FP69" s="216"/>
      <c r="FQ69" s="216"/>
      <c r="FR69" s="216"/>
      <c r="FS69" s="216"/>
      <c r="FT69" s="216"/>
      <c r="FU69" s="216"/>
      <c r="FV69" s="216"/>
      <c r="FW69" s="216"/>
      <c r="FX69" s="216"/>
      <c r="FY69" s="216"/>
      <c r="FZ69" s="216"/>
      <c r="GA69" s="216"/>
      <c r="GB69" s="216"/>
      <c r="GC69" s="216"/>
      <c r="GD69" s="216"/>
      <c r="GE69" s="216"/>
      <c r="GF69" s="216"/>
      <c r="GG69" s="216"/>
      <c r="GH69" s="216"/>
      <c r="GI69" s="216"/>
      <c r="GJ69" s="216"/>
      <c r="GK69" s="216"/>
      <c r="GL69" s="216"/>
      <c r="GM69" s="216"/>
      <c r="GN69" s="216"/>
      <c r="GO69" s="216"/>
      <c r="GP69" s="216"/>
      <c r="GQ69" s="216"/>
      <c r="GR69" s="216"/>
      <c r="GS69" s="216"/>
      <c r="GT69" s="216"/>
      <c r="GU69" s="216"/>
      <c r="GV69" s="216"/>
      <c r="GW69" s="216"/>
      <c r="GX69" s="216"/>
      <c r="GY69" s="216"/>
      <c r="GZ69" s="216"/>
      <c r="HA69" s="216"/>
      <c r="HB69" s="216"/>
      <c r="HC69" s="216"/>
      <c r="HD69" s="216"/>
      <c r="HE69" s="216"/>
      <c r="HF69" s="216"/>
      <c r="HG69" s="216"/>
      <c r="HH69" s="216"/>
      <c r="HI69" s="216"/>
      <c r="HJ69" s="216"/>
      <c r="HK69" s="216"/>
      <c r="HL69" s="216"/>
      <c r="HM69" s="216"/>
      <c r="HN69" s="216"/>
      <c r="HO69" s="216"/>
      <c r="HP69" s="216"/>
      <c r="HQ69" s="216"/>
      <c r="HR69" s="216"/>
      <c r="HS69" s="216"/>
      <c r="HT69" s="216"/>
      <c r="HU69" s="216"/>
      <c r="HV69" s="216"/>
      <c r="HW69" s="216"/>
      <c r="HX69" s="216"/>
      <c r="HY69" s="216"/>
      <c r="HZ69" s="216"/>
      <c r="IA69" s="216"/>
      <c r="IB69" s="216"/>
      <c r="IC69" s="216"/>
      <c r="ID69" s="216"/>
      <c r="IE69" s="216"/>
      <c r="IF69" s="216"/>
      <c r="IG69" s="216"/>
      <c r="IH69" s="216"/>
      <c r="II69" s="216"/>
      <c r="IJ69" s="216"/>
      <c r="IK69" s="216"/>
      <c r="IL69" s="216"/>
      <c r="IM69" s="216"/>
      <c r="IN69" s="216"/>
      <c r="IO69" s="216"/>
      <c r="IP69" s="216"/>
      <c r="IQ69" s="216"/>
      <c r="IR69" s="216"/>
      <c r="IS69" s="216"/>
      <c r="IT69" s="216"/>
      <c r="IU69" s="216"/>
      <c r="IV69" s="216"/>
      <c r="IW69" s="216"/>
      <c r="IX69" s="216"/>
      <c r="IY69" s="216"/>
      <c r="IZ69" s="216"/>
      <c r="JA69" s="216"/>
      <c r="JB69" s="216"/>
      <c r="JC69" s="216"/>
      <c r="JD69" s="216"/>
      <c r="JE69" s="216"/>
      <c r="JF69" s="216"/>
      <c r="JG69" s="216"/>
      <c r="JH69" s="216"/>
      <c r="JI69" s="216"/>
      <c r="JJ69" s="216"/>
      <c r="JK69" s="216"/>
    </row>
    <row r="70" spans="1:271" s="197" customFormat="1" ht="16" customHeight="1" x14ac:dyDescent="0.3">
      <c r="A70" s="28"/>
      <c r="B70" s="190" t="s">
        <v>125</v>
      </c>
      <c r="C70" s="199">
        <v>1060</v>
      </c>
      <c r="D70" s="196">
        <v>0</v>
      </c>
      <c r="E70" s="196">
        <v>0</v>
      </c>
      <c r="F70" s="214" t="s">
        <v>129</v>
      </c>
      <c r="G70" s="215"/>
      <c r="H70" s="216"/>
      <c r="I70" s="216"/>
      <c r="J70" s="216"/>
      <c r="K70" s="216"/>
      <c r="L70" s="216"/>
      <c r="M70" s="216"/>
      <c r="N70" s="216"/>
      <c r="O70" s="216"/>
      <c r="P70" s="216"/>
      <c r="Q70" s="216"/>
      <c r="R70" s="216"/>
      <c r="S70" s="216"/>
      <c r="T70" s="216"/>
      <c r="U70" s="216"/>
      <c r="V70" s="216"/>
      <c r="W70" s="216"/>
      <c r="X70" s="216"/>
      <c r="Y70" s="216"/>
      <c r="Z70" s="216"/>
      <c r="AA70" s="216"/>
      <c r="AB70" s="216"/>
      <c r="AC70" s="216"/>
      <c r="AD70" s="216"/>
      <c r="AE70" s="216"/>
      <c r="AF70" s="216"/>
      <c r="AG70" s="216"/>
      <c r="AH70" s="216"/>
      <c r="AI70" s="216"/>
      <c r="AJ70" s="216"/>
      <c r="AK70" s="216"/>
      <c r="AL70" s="216"/>
      <c r="AM70" s="216"/>
      <c r="AN70" s="216"/>
      <c r="AO70" s="216"/>
      <c r="AP70" s="216"/>
      <c r="AQ70" s="216"/>
      <c r="AR70" s="216"/>
      <c r="AS70" s="216"/>
      <c r="AT70" s="216"/>
      <c r="AU70" s="216"/>
      <c r="AV70" s="216"/>
      <c r="AW70" s="216"/>
      <c r="AX70" s="216"/>
      <c r="AY70" s="216"/>
      <c r="AZ70" s="216"/>
      <c r="BA70" s="216"/>
      <c r="BB70" s="216"/>
      <c r="BC70" s="216"/>
      <c r="BD70" s="216"/>
      <c r="BE70" s="216"/>
      <c r="BF70" s="216"/>
      <c r="BG70" s="216"/>
      <c r="BH70" s="216"/>
      <c r="BI70" s="216"/>
      <c r="BJ70" s="216"/>
      <c r="BK70" s="216"/>
      <c r="BL70" s="216"/>
      <c r="BM70" s="216"/>
      <c r="BN70" s="216"/>
      <c r="BO70" s="216"/>
      <c r="BP70" s="216"/>
      <c r="BQ70" s="216"/>
      <c r="BR70" s="216"/>
      <c r="BS70" s="216"/>
      <c r="BT70" s="216"/>
      <c r="BU70" s="216"/>
      <c r="BV70" s="216"/>
      <c r="BW70" s="216"/>
      <c r="BX70" s="216"/>
      <c r="BY70" s="216"/>
      <c r="BZ70" s="216"/>
      <c r="CA70" s="216"/>
      <c r="CB70" s="216"/>
      <c r="CC70" s="216"/>
      <c r="CD70" s="216"/>
      <c r="CE70" s="216"/>
      <c r="CF70" s="216"/>
      <c r="CG70" s="216"/>
      <c r="CH70" s="216"/>
      <c r="CI70" s="216"/>
      <c r="CJ70" s="216"/>
      <c r="CK70" s="216"/>
      <c r="CL70" s="216"/>
      <c r="CM70" s="216"/>
      <c r="CN70" s="216"/>
      <c r="CO70" s="216"/>
      <c r="CP70" s="216"/>
      <c r="CQ70" s="216"/>
      <c r="CR70" s="216"/>
      <c r="CS70" s="216"/>
      <c r="CT70" s="216"/>
      <c r="CU70" s="216"/>
      <c r="CV70" s="216"/>
      <c r="CW70" s="216"/>
      <c r="CX70" s="216"/>
      <c r="CY70" s="216"/>
      <c r="CZ70" s="216"/>
      <c r="DA70" s="216"/>
      <c r="DB70" s="216"/>
      <c r="DC70" s="216"/>
      <c r="DD70" s="216"/>
      <c r="DE70" s="216"/>
      <c r="DF70" s="216"/>
      <c r="DG70" s="216"/>
      <c r="DH70" s="216"/>
      <c r="DI70" s="216"/>
      <c r="DJ70" s="216"/>
      <c r="DK70" s="216"/>
      <c r="DL70" s="216"/>
      <c r="DM70" s="216"/>
      <c r="DN70" s="216"/>
      <c r="DO70" s="216"/>
      <c r="DP70" s="216"/>
      <c r="DQ70" s="216"/>
      <c r="DR70" s="216"/>
      <c r="DS70" s="216"/>
      <c r="DT70" s="216"/>
      <c r="DU70" s="216"/>
      <c r="DV70" s="216"/>
      <c r="DW70" s="216"/>
      <c r="DX70" s="216"/>
      <c r="DY70" s="216"/>
      <c r="DZ70" s="216"/>
      <c r="EA70" s="216"/>
      <c r="EB70" s="216"/>
      <c r="EC70" s="216"/>
      <c r="ED70" s="216"/>
      <c r="EE70" s="216"/>
      <c r="EF70" s="216"/>
      <c r="EG70" s="216"/>
      <c r="EH70" s="216"/>
      <c r="EI70" s="216"/>
      <c r="EJ70" s="216"/>
      <c r="EK70" s="216"/>
      <c r="EL70" s="216"/>
      <c r="EM70" s="216"/>
      <c r="EN70" s="216"/>
      <c r="EO70" s="216"/>
      <c r="EP70" s="216"/>
      <c r="EQ70" s="216"/>
      <c r="ER70" s="216"/>
      <c r="ES70" s="216"/>
      <c r="ET70" s="216"/>
      <c r="EU70" s="216"/>
      <c r="EV70" s="216"/>
      <c r="EW70" s="216"/>
      <c r="EX70" s="216"/>
      <c r="EY70" s="216"/>
      <c r="EZ70" s="216"/>
      <c r="FA70" s="216"/>
      <c r="FB70" s="216"/>
      <c r="FC70" s="216"/>
      <c r="FD70" s="216"/>
      <c r="FE70" s="216"/>
      <c r="FF70" s="216"/>
      <c r="FG70" s="216"/>
      <c r="FH70" s="216"/>
      <c r="FI70" s="216"/>
      <c r="FJ70" s="216"/>
      <c r="FK70" s="216"/>
      <c r="FL70" s="216"/>
      <c r="FM70" s="216"/>
      <c r="FN70" s="216"/>
      <c r="FO70" s="216"/>
      <c r="FP70" s="216"/>
      <c r="FQ70" s="216"/>
      <c r="FR70" s="216"/>
      <c r="FS70" s="216"/>
      <c r="FT70" s="216"/>
      <c r="FU70" s="216"/>
      <c r="FV70" s="216"/>
      <c r="FW70" s="216"/>
      <c r="FX70" s="216"/>
      <c r="FY70" s="216"/>
      <c r="FZ70" s="216"/>
      <c r="GA70" s="216"/>
      <c r="GB70" s="216"/>
      <c r="GC70" s="216"/>
      <c r="GD70" s="216"/>
      <c r="GE70" s="216"/>
      <c r="GF70" s="216"/>
      <c r="GG70" s="216"/>
      <c r="GH70" s="216"/>
      <c r="GI70" s="216"/>
      <c r="GJ70" s="216"/>
      <c r="GK70" s="216"/>
      <c r="GL70" s="216"/>
      <c r="GM70" s="216"/>
      <c r="GN70" s="216"/>
      <c r="GO70" s="216"/>
      <c r="GP70" s="216"/>
      <c r="GQ70" s="216"/>
      <c r="GR70" s="216"/>
      <c r="GS70" s="216"/>
      <c r="GT70" s="216"/>
      <c r="GU70" s="216"/>
      <c r="GV70" s="216"/>
      <c r="GW70" s="216"/>
      <c r="GX70" s="216"/>
      <c r="GY70" s="216"/>
      <c r="GZ70" s="216"/>
      <c r="HA70" s="216"/>
      <c r="HB70" s="216"/>
      <c r="HC70" s="216"/>
      <c r="HD70" s="216"/>
      <c r="HE70" s="216"/>
      <c r="HF70" s="216"/>
      <c r="HG70" s="216"/>
      <c r="HH70" s="216"/>
      <c r="HI70" s="216"/>
      <c r="HJ70" s="216"/>
      <c r="HK70" s="216"/>
      <c r="HL70" s="216"/>
      <c r="HM70" s="216"/>
      <c r="HN70" s="216"/>
      <c r="HO70" s="216"/>
      <c r="HP70" s="216"/>
      <c r="HQ70" s="216"/>
      <c r="HR70" s="216"/>
      <c r="HS70" s="216"/>
      <c r="HT70" s="216"/>
      <c r="HU70" s="216"/>
      <c r="HV70" s="216"/>
      <c r="HW70" s="216"/>
      <c r="HX70" s="216"/>
      <c r="HY70" s="216"/>
      <c r="HZ70" s="216"/>
      <c r="IA70" s="216"/>
      <c r="IB70" s="216"/>
      <c r="IC70" s="216"/>
      <c r="ID70" s="216"/>
      <c r="IE70" s="216"/>
      <c r="IF70" s="216"/>
      <c r="IG70" s="216"/>
      <c r="IH70" s="216"/>
      <c r="II70" s="216"/>
      <c r="IJ70" s="216"/>
      <c r="IK70" s="216"/>
      <c r="IL70" s="216"/>
      <c r="IM70" s="216"/>
      <c r="IN70" s="216"/>
      <c r="IO70" s="216"/>
      <c r="IP70" s="216"/>
      <c r="IQ70" s="216"/>
      <c r="IR70" s="216"/>
      <c r="IS70" s="216"/>
      <c r="IT70" s="216"/>
      <c r="IU70" s="216"/>
      <c r="IV70" s="216"/>
      <c r="IW70" s="216"/>
      <c r="IX70" s="216"/>
      <c r="IY70" s="216"/>
      <c r="IZ70" s="216"/>
      <c r="JA70" s="216"/>
      <c r="JB70" s="216"/>
      <c r="JC70" s="216"/>
      <c r="JD70" s="216"/>
      <c r="JE70" s="216"/>
      <c r="JF70" s="216"/>
      <c r="JG70" s="216"/>
      <c r="JH70" s="216"/>
      <c r="JI70" s="216"/>
      <c r="JJ70" s="216"/>
      <c r="JK70" s="216"/>
    </row>
    <row r="71" spans="1:271" ht="14" x14ac:dyDescent="0.3">
      <c r="A71" s="210">
        <v>59</v>
      </c>
      <c r="B71" s="200" t="s">
        <v>70</v>
      </c>
      <c r="C71" s="137">
        <v>0</v>
      </c>
      <c r="D71" s="113">
        <v>0</v>
      </c>
      <c r="E71" s="100">
        <v>2500</v>
      </c>
      <c r="F71" s="57"/>
      <c r="G71" s="18"/>
      <c r="I71" s="4"/>
    </row>
    <row r="72" spans="1:271" ht="14" x14ac:dyDescent="0.3">
      <c r="A72" s="28">
        <v>60</v>
      </c>
      <c r="B72" s="17" t="s">
        <v>62</v>
      </c>
      <c r="C72" s="136">
        <v>0</v>
      </c>
      <c r="D72" s="110">
        <v>0</v>
      </c>
      <c r="E72" s="110">
        <v>0</v>
      </c>
      <c r="G72" s="5"/>
      <c r="I72" s="4"/>
    </row>
    <row r="73" spans="1:271" ht="14" x14ac:dyDescent="0.3">
      <c r="A73" s="28">
        <v>61</v>
      </c>
      <c r="B73" s="67" t="s">
        <v>56</v>
      </c>
      <c r="C73" s="138">
        <v>195</v>
      </c>
      <c r="D73" s="111">
        <v>132</v>
      </c>
      <c r="E73" s="111">
        <v>132</v>
      </c>
      <c r="G73" s="5"/>
      <c r="I73" s="4"/>
    </row>
    <row r="74" spans="1:271" ht="14" x14ac:dyDescent="0.3">
      <c r="A74" s="210">
        <v>62</v>
      </c>
      <c r="B74" s="67" t="s">
        <v>77</v>
      </c>
      <c r="C74" s="138">
        <v>1280</v>
      </c>
      <c r="D74" s="111">
        <v>1280</v>
      </c>
      <c r="E74" s="111">
        <v>1280</v>
      </c>
      <c r="G74" s="5"/>
      <c r="I74" s="4"/>
    </row>
    <row r="75" spans="1:271" ht="28" x14ac:dyDescent="0.3">
      <c r="A75" s="28">
        <v>63</v>
      </c>
      <c r="B75" s="190" t="s">
        <v>126</v>
      </c>
      <c r="C75" s="191">
        <v>11621</v>
      </c>
      <c r="D75" s="192">
        <v>0</v>
      </c>
      <c r="E75" s="192">
        <v>4000</v>
      </c>
      <c r="F75" s="34" t="s">
        <v>130</v>
      </c>
      <c r="G75" s="5"/>
      <c r="I75" s="4"/>
    </row>
    <row r="76" spans="1:271" ht="14" x14ac:dyDescent="0.3">
      <c r="A76" s="28">
        <v>64</v>
      </c>
      <c r="B76" s="67" t="s">
        <v>81</v>
      </c>
      <c r="C76" s="138">
        <v>1280</v>
      </c>
      <c r="D76" s="111">
        <v>1280</v>
      </c>
      <c r="E76" s="111">
        <v>1280</v>
      </c>
      <c r="G76" s="5"/>
      <c r="I76" s="4"/>
    </row>
    <row r="77" spans="1:271" ht="18" customHeight="1" x14ac:dyDescent="0.3">
      <c r="A77" s="210">
        <v>65</v>
      </c>
      <c r="B77" s="24" t="s">
        <v>98</v>
      </c>
      <c r="C77" s="137">
        <v>0</v>
      </c>
      <c r="D77" s="112">
        <v>2000</v>
      </c>
      <c r="E77" s="112">
        <v>2000</v>
      </c>
      <c r="F77" s="34" t="s">
        <v>99</v>
      </c>
      <c r="G77" s="5"/>
      <c r="I77" s="4"/>
    </row>
    <row r="78" spans="1:271" ht="14" x14ac:dyDescent="0.3">
      <c r="A78" s="28">
        <v>66</v>
      </c>
      <c r="B78" s="24" t="s">
        <v>36</v>
      </c>
      <c r="C78" s="137">
        <v>315.79000000000002</v>
      </c>
      <c r="D78" s="100">
        <v>320</v>
      </c>
      <c r="E78" s="100">
        <v>320</v>
      </c>
      <c r="G78" s="5"/>
      <c r="I78" s="4"/>
    </row>
    <row r="79" spans="1:271" ht="14" x14ac:dyDescent="0.3">
      <c r="A79" s="28">
        <v>67</v>
      </c>
      <c r="B79" s="24" t="s">
        <v>37</v>
      </c>
      <c r="C79" s="137">
        <v>0</v>
      </c>
      <c r="D79" s="100">
        <v>1500</v>
      </c>
      <c r="E79" s="100">
        <v>1500</v>
      </c>
      <c r="G79" s="5"/>
      <c r="I79" s="4"/>
    </row>
    <row r="80" spans="1:271" ht="14" x14ac:dyDescent="0.3">
      <c r="A80" s="210">
        <v>68</v>
      </c>
      <c r="B80" s="17" t="s">
        <v>38</v>
      </c>
      <c r="C80" s="136">
        <v>1134.02</v>
      </c>
      <c r="D80" s="113">
        <v>2000</v>
      </c>
      <c r="E80" s="113">
        <v>2000</v>
      </c>
      <c r="G80" s="5"/>
      <c r="I80" s="4"/>
    </row>
    <row r="81" spans="1:9" ht="29.25" customHeight="1" x14ac:dyDescent="0.3">
      <c r="A81" s="28">
        <v>69</v>
      </c>
      <c r="B81" s="17" t="s">
        <v>80</v>
      </c>
      <c r="C81" s="136">
        <v>1175.1500000000001</v>
      </c>
      <c r="D81" s="120">
        <v>1400</v>
      </c>
      <c r="E81" s="182">
        <v>1400</v>
      </c>
      <c r="F81" s="77" t="s">
        <v>92</v>
      </c>
      <c r="I81" s="4"/>
    </row>
    <row r="82" spans="1:9" ht="29.25" customHeight="1" x14ac:dyDescent="0.3">
      <c r="A82" s="28">
        <v>70</v>
      </c>
      <c r="B82" s="17" t="s">
        <v>67</v>
      </c>
      <c r="C82" s="136">
        <v>42.49</v>
      </c>
      <c r="D82" s="120">
        <v>1400</v>
      </c>
      <c r="E82" s="182">
        <v>1400</v>
      </c>
      <c r="F82" s="77" t="s">
        <v>92</v>
      </c>
      <c r="I82" s="4"/>
    </row>
    <row r="83" spans="1:9" ht="14" x14ac:dyDescent="0.3">
      <c r="A83" s="210">
        <v>71</v>
      </c>
      <c r="B83" s="190" t="s">
        <v>39</v>
      </c>
      <c r="C83" s="191">
        <v>0</v>
      </c>
      <c r="D83" s="194">
        <v>720</v>
      </c>
      <c r="E83" s="194">
        <v>1440</v>
      </c>
      <c r="F83" s="34" t="s">
        <v>131</v>
      </c>
      <c r="G83" s="5"/>
      <c r="I83" s="4"/>
    </row>
    <row r="84" spans="1:9" ht="28" x14ac:dyDescent="0.3">
      <c r="A84" s="28">
        <v>72</v>
      </c>
      <c r="B84" s="17" t="s">
        <v>40</v>
      </c>
      <c r="C84" s="170">
        <v>1065.27</v>
      </c>
      <c r="D84" s="100">
        <v>550</v>
      </c>
      <c r="E84" s="100">
        <v>550</v>
      </c>
      <c r="F84" s="34" t="s">
        <v>118</v>
      </c>
      <c r="G84" s="5"/>
      <c r="I84" s="4"/>
    </row>
    <row r="85" spans="1:9" ht="14" x14ac:dyDescent="0.3">
      <c r="A85" s="28">
        <v>73</v>
      </c>
      <c r="B85" s="155" t="s">
        <v>78</v>
      </c>
      <c r="C85" s="139">
        <v>0</v>
      </c>
      <c r="D85" s="114">
        <v>500</v>
      </c>
      <c r="E85" s="114">
        <v>500</v>
      </c>
      <c r="G85" s="5"/>
      <c r="I85" s="4"/>
    </row>
    <row r="86" spans="1:9" s="61" customFormat="1" ht="14" x14ac:dyDescent="0.3">
      <c r="A86" s="210">
        <v>74</v>
      </c>
      <c r="B86" s="156" t="s">
        <v>72</v>
      </c>
      <c r="C86" s="140">
        <v>480</v>
      </c>
      <c r="D86" s="112">
        <v>500</v>
      </c>
      <c r="E86" s="112">
        <v>500</v>
      </c>
      <c r="F86" s="75" t="s">
        <v>93</v>
      </c>
      <c r="G86" s="76"/>
      <c r="H86" s="48"/>
      <c r="I86" s="48"/>
    </row>
    <row r="87" spans="1:9" ht="14" x14ac:dyDescent="0.3">
      <c r="A87" s="28">
        <v>75</v>
      </c>
      <c r="B87" s="162" t="s">
        <v>106</v>
      </c>
      <c r="C87" s="163">
        <v>0</v>
      </c>
      <c r="D87" s="100">
        <v>0</v>
      </c>
      <c r="E87" s="100">
        <v>0</v>
      </c>
      <c r="G87" s="5"/>
      <c r="I87" s="4"/>
    </row>
    <row r="88" spans="1:9" ht="14" x14ac:dyDescent="0.3">
      <c r="A88" s="28">
        <v>76</v>
      </c>
      <c r="B88" s="157" t="s">
        <v>113</v>
      </c>
      <c r="C88" s="141">
        <v>78.2</v>
      </c>
      <c r="D88" s="100">
        <v>0</v>
      </c>
      <c r="E88" s="100">
        <v>0</v>
      </c>
      <c r="G88" s="5"/>
      <c r="I88" s="4"/>
    </row>
    <row r="89" spans="1:9" ht="14" x14ac:dyDescent="0.3">
      <c r="A89" s="210">
        <v>77</v>
      </c>
      <c r="B89" s="157" t="s">
        <v>97</v>
      </c>
      <c r="C89" s="141">
        <v>0</v>
      </c>
      <c r="D89" s="100">
        <v>0</v>
      </c>
      <c r="E89" s="100">
        <v>0</v>
      </c>
      <c r="G89" s="5"/>
      <c r="I89" s="4"/>
    </row>
    <row r="90" spans="1:9" ht="14" x14ac:dyDescent="0.3">
      <c r="A90" s="28">
        <v>78</v>
      </c>
      <c r="B90" s="156" t="s">
        <v>75</v>
      </c>
      <c r="C90" s="142">
        <v>551.72</v>
      </c>
      <c r="D90" s="108">
        <v>500</v>
      </c>
      <c r="E90" s="108">
        <v>500</v>
      </c>
      <c r="G90" s="5"/>
      <c r="I90" s="4"/>
    </row>
    <row r="91" spans="1:9" ht="14" x14ac:dyDescent="0.3">
      <c r="A91" s="28">
        <v>79</v>
      </c>
      <c r="B91" s="156" t="s">
        <v>74</v>
      </c>
      <c r="C91" s="142">
        <v>500</v>
      </c>
      <c r="D91" s="108">
        <v>500</v>
      </c>
      <c r="E91" s="108">
        <v>500</v>
      </c>
      <c r="G91" s="5"/>
      <c r="I91" s="4"/>
    </row>
    <row r="92" spans="1:9" ht="14" x14ac:dyDescent="0.3">
      <c r="A92" s="210">
        <v>80</v>
      </c>
      <c r="B92" s="156" t="s">
        <v>100</v>
      </c>
      <c r="C92" s="142">
        <v>287.89999999999998</v>
      </c>
      <c r="D92" s="108">
        <v>1000</v>
      </c>
      <c r="E92" s="108">
        <v>1000</v>
      </c>
      <c r="G92" s="5"/>
      <c r="I92" s="4"/>
    </row>
    <row r="93" spans="1:9" ht="14" x14ac:dyDescent="0.3">
      <c r="A93" s="28">
        <v>81</v>
      </c>
      <c r="B93" s="158" t="s">
        <v>114</v>
      </c>
      <c r="C93" s="171">
        <v>2820</v>
      </c>
      <c r="D93" s="172">
        <v>0</v>
      </c>
      <c r="E93" s="172">
        <v>0</v>
      </c>
    </row>
    <row r="94" spans="1:9" ht="14" x14ac:dyDescent="0.3">
      <c r="A94" s="28">
        <v>82</v>
      </c>
      <c r="B94" s="21" t="s">
        <v>20</v>
      </c>
      <c r="C94" s="130">
        <f>SUM(C54:C93)</f>
        <v>92882.29</v>
      </c>
      <c r="D94" s="87">
        <f>SUM(D54:D93)</f>
        <v>79965.33</v>
      </c>
      <c r="E94" s="87">
        <f>SUM(E54:E93)</f>
        <v>87317.33</v>
      </c>
      <c r="G94" s="5"/>
      <c r="I94" s="4"/>
    </row>
    <row r="95" spans="1:9" ht="14" x14ac:dyDescent="0.3">
      <c r="A95" s="210">
        <v>83</v>
      </c>
      <c r="B95" s="21"/>
      <c r="C95" s="93"/>
      <c r="D95" s="106"/>
      <c r="E95" s="106"/>
      <c r="G95" s="5"/>
      <c r="I95" s="4"/>
    </row>
    <row r="96" spans="1:9" ht="14" x14ac:dyDescent="0.3">
      <c r="A96" s="28">
        <v>84</v>
      </c>
      <c r="B96" s="21" t="s">
        <v>41</v>
      </c>
      <c r="C96" s="22">
        <f>C51+C94</f>
        <v>321194.40999999997</v>
      </c>
      <c r="D96" s="87">
        <f>D51+D94</f>
        <v>351473.13</v>
      </c>
      <c r="E96" s="87">
        <f>E51+E94</f>
        <v>354776.32000000001</v>
      </c>
      <c r="G96" s="5"/>
      <c r="I96" s="4"/>
    </row>
    <row r="97" spans="1:9" ht="14" x14ac:dyDescent="0.3">
      <c r="A97" s="28">
        <v>85</v>
      </c>
      <c r="B97" s="21" t="s">
        <v>42</v>
      </c>
      <c r="C97" s="88">
        <f>+C24-C96</f>
        <v>-9745.1599999999744</v>
      </c>
      <c r="D97" s="87">
        <f>+D24-D96</f>
        <v>-60533.130000000005</v>
      </c>
      <c r="E97" s="87">
        <f>+E24-E96</f>
        <v>-63836.320000000007</v>
      </c>
      <c r="G97" s="5"/>
      <c r="I97" s="4"/>
    </row>
    <row r="98" spans="1:9" ht="14" x14ac:dyDescent="0.3">
      <c r="A98" s="210">
        <v>86</v>
      </c>
      <c r="B98" s="27"/>
      <c r="C98" s="88"/>
      <c r="D98" s="87"/>
      <c r="E98" s="87"/>
      <c r="G98" s="5"/>
      <c r="I98" s="4"/>
    </row>
    <row r="99" spans="1:9" ht="14" x14ac:dyDescent="0.3">
      <c r="A99" s="28">
        <v>87</v>
      </c>
      <c r="B99" s="213" t="s">
        <v>134</v>
      </c>
      <c r="C99" s="88"/>
      <c r="D99" s="87"/>
      <c r="E99" s="87"/>
      <c r="G99" s="5"/>
      <c r="I99" s="4"/>
    </row>
    <row r="100" spans="1:9" ht="14" x14ac:dyDescent="0.3">
      <c r="A100" s="28">
        <v>88</v>
      </c>
      <c r="B100" s="27" t="s">
        <v>57</v>
      </c>
      <c r="C100" s="88"/>
      <c r="D100" s="87"/>
      <c r="E100" s="87"/>
      <c r="G100" s="5"/>
      <c r="I100" s="4"/>
    </row>
    <row r="101" spans="1:9" ht="14" x14ac:dyDescent="0.3">
      <c r="A101" s="210">
        <v>89</v>
      </c>
      <c r="B101" s="17"/>
      <c r="C101" s="143"/>
      <c r="D101" s="100"/>
      <c r="E101" s="100"/>
      <c r="G101" s="5"/>
      <c r="I101" s="4"/>
    </row>
    <row r="102" spans="1:9" s="48" customFormat="1" ht="14" x14ac:dyDescent="0.3">
      <c r="A102" s="28">
        <v>90</v>
      </c>
      <c r="B102" s="49" t="s">
        <v>84</v>
      </c>
      <c r="C102" s="164">
        <v>0</v>
      </c>
      <c r="D102" s="153">
        <v>0</v>
      </c>
      <c r="E102" s="153">
        <v>0</v>
      </c>
      <c r="F102" s="50"/>
      <c r="G102" s="51"/>
    </row>
    <row r="103" spans="1:9" ht="14" x14ac:dyDescent="0.3">
      <c r="A103" s="28">
        <v>91</v>
      </c>
      <c r="B103" s="17" t="s">
        <v>71</v>
      </c>
      <c r="C103" s="165">
        <v>0</v>
      </c>
      <c r="D103" s="117">
        <v>0</v>
      </c>
      <c r="E103" s="117">
        <v>0</v>
      </c>
      <c r="F103" s="74"/>
      <c r="G103" s="5"/>
      <c r="I103" s="4"/>
    </row>
    <row r="104" spans="1:9" ht="14" x14ac:dyDescent="0.3">
      <c r="A104" s="210">
        <v>92</v>
      </c>
      <c r="B104" s="17" t="s">
        <v>89</v>
      </c>
      <c r="C104" s="166">
        <v>0</v>
      </c>
      <c r="D104" s="87">
        <v>0</v>
      </c>
      <c r="E104" s="87">
        <v>0</v>
      </c>
      <c r="G104" s="5"/>
      <c r="I104" s="4"/>
    </row>
    <row r="105" spans="1:9" ht="14" x14ac:dyDescent="0.3">
      <c r="A105" s="28">
        <v>93</v>
      </c>
      <c r="B105" s="73" t="s">
        <v>90</v>
      </c>
      <c r="C105" s="167">
        <v>0</v>
      </c>
      <c r="D105" s="87">
        <v>0</v>
      </c>
      <c r="E105" s="87">
        <v>0</v>
      </c>
      <c r="G105" s="5"/>
      <c r="I105" s="4"/>
    </row>
    <row r="106" spans="1:9" ht="14" x14ac:dyDescent="0.3">
      <c r="A106" s="28">
        <v>94</v>
      </c>
      <c r="B106" s="73"/>
      <c r="C106" s="90"/>
      <c r="D106" s="87"/>
      <c r="E106" s="87"/>
      <c r="G106" s="5"/>
      <c r="I106" s="4"/>
    </row>
    <row r="107" spans="1:9" ht="14" x14ac:dyDescent="0.3">
      <c r="A107" s="210">
        <v>95</v>
      </c>
      <c r="B107" s="73"/>
      <c r="C107" s="87"/>
      <c r="D107" s="87"/>
      <c r="E107" s="87"/>
      <c r="G107" s="5"/>
      <c r="I107" s="4"/>
    </row>
    <row r="108" spans="1:9" s="47" customFormat="1" ht="16.5" x14ac:dyDescent="0.35">
      <c r="A108" s="28">
        <v>96</v>
      </c>
      <c r="B108" s="44" t="s">
        <v>58</v>
      </c>
      <c r="C108" s="87">
        <f>SUM(C102:C107)</f>
        <v>0</v>
      </c>
      <c r="D108" s="87">
        <f t="shared" ref="D108" si="0">SUM(D102:D107)</f>
        <v>0</v>
      </c>
      <c r="E108" s="87">
        <f t="shared" ref="E108" si="1">SUM(E102:E107)</f>
        <v>0</v>
      </c>
      <c r="F108" s="45"/>
      <c r="G108" s="46"/>
    </row>
    <row r="109" spans="1:9" ht="14" x14ac:dyDescent="0.3">
      <c r="A109" s="28">
        <v>97</v>
      </c>
      <c r="B109" s="27"/>
      <c r="C109" s="89"/>
      <c r="D109" s="87"/>
      <c r="E109" s="87"/>
      <c r="G109" s="5"/>
      <c r="I109" s="4"/>
    </row>
    <row r="110" spans="1:9" x14ac:dyDescent="0.35">
      <c r="A110" s="210">
        <v>98</v>
      </c>
      <c r="B110" s="60" t="s">
        <v>63</v>
      </c>
      <c r="C110" s="86"/>
      <c r="D110" s="87"/>
      <c r="E110" s="87"/>
      <c r="G110" s="5"/>
      <c r="I110" s="4"/>
    </row>
    <row r="111" spans="1:9" ht="14" x14ac:dyDescent="0.3">
      <c r="A111" s="28">
        <v>99</v>
      </c>
      <c r="B111" s="211" t="s">
        <v>91</v>
      </c>
      <c r="C111" s="167">
        <v>0</v>
      </c>
      <c r="D111" s="167">
        <v>0</v>
      </c>
      <c r="E111" s="167"/>
      <c r="G111" s="5"/>
      <c r="I111" s="4"/>
    </row>
    <row r="112" spans="1:9" ht="14" x14ac:dyDescent="0.3">
      <c r="A112" s="28">
        <v>100</v>
      </c>
      <c r="B112" s="211" t="s">
        <v>94</v>
      </c>
      <c r="C112" s="167">
        <v>0</v>
      </c>
      <c r="D112" s="167">
        <v>0</v>
      </c>
      <c r="E112" s="167">
        <v>0</v>
      </c>
      <c r="G112" s="5"/>
      <c r="I112" s="4"/>
    </row>
    <row r="113" spans="1:9" ht="28" x14ac:dyDescent="0.3">
      <c r="A113" s="210">
        <v>101</v>
      </c>
      <c r="B113" s="189" t="s">
        <v>119</v>
      </c>
      <c r="C113" s="181">
        <v>0</v>
      </c>
      <c r="D113" s="181">
        <v>0</v>
      </c>
      <c r="E113" s="115">
        <v>20345</v>
      </c>
      <c r="F113" s="34" t="s">
        <v>132</v>
      </c>
      <c r="G113" s="5"/>
      <c r="I113" s="4"/>
    </row>
    <row r="114" spans="1:9" s="59" customFormat="1" ht="25.5" customHeight="1" x14ac:dyDescent="0.3">
      <c r="A114" s="28">
        <v>102</v>
      </c>
      <c r="B114" s="211" t="s">
        <v>109</v>
      </c>
      <c r="C114" s="212">
        <v>0</v>
      </c>
      <c r="D114" s="212">
        <v>45000</v>
      </c>
      <c r="E114" s="180">
        <v>45000</v>
      </c>
      <c r="F114" s="62" t="s">
        <v>73</v>
      </c>
      <c r="G114" s="58"/>
    </row>
    <row r="115" spans="1:9" s="59" customFormat="1" ht="14" x14ac:dyDescent="0.3">
      <c r="A115" s="28">
        <v>103</v>
      </c>
      <c r="B115" s="189" t="s">
        <v>108</v>
      </c>
      <c r="C115" s="193">
        <v>17544.95</v>
      </c>
      <c r="D115" s="193">
        <v>20000</v>
      </c>
      <c r="E115" s="193">
        <v>0</v>
      </c>
      <c r="F115" s="62"/>
      <c r="G115" s="58"/>
    </row>
    <row r="116" spans="1:9" ht="14" x14ac:dyDescent="0.3">
      <c r="A116" s="210">
        <v>104</v>
      </c>
      <c r="B116" s="85" t="s">
        <v>76</v>
      </c>
      <c r="C116" s="173">
        <v>85.08</v>
      </c>
      <c r="D116" s="116">
        <v>25000</v>
      </c>
      <c r="E116" s="116">
        <v>25000</v>
      </c>
      <c r="F116" s="33"/>
      <c r="G116" s="5"/>
      <c r="I116" s="4"/>
    </row>
    <row r="117" spans="1:9" s="47" customFormat="1" ht="16.5" x14ac:dyDescent="0.35">
      <c r="A117" s="28">
        <v>105</v>
      </c>
      <c r="B117" s="44" t="s">
        <v>59</v>
      </c>
      <c r="C117" s="87">
        <f>SUM(C111:C116)</f>
        <v>17630.030000000002</v>
      </c>
      <c r="D117" s="87">
        <f>SUM(D111:D116)</f>
        <v>90000</v>
      </c>
      <c r="E117" s="87">
        <f>SUM(E111:E116)</f>
        <v>90345</v>
      </c>
      <c r="F117" s="45"/>
      <c r="G117" s="46"/>
    </row>
    <row r="118" spans="1:9" ht="14" x14ac:dyDescent="0.3">
      <c r="A118" s="28">
        <v>106</v>
      </c>
      <c r="B118" s="27" t="s">
        <v>135</v>
      </c>
      <c r="C118" s="87">
        <f>C97-C117</f>
        <v>-27375.189999999977</v>
      </c>
      <c r="D118" s="87">
        <f t="shared" ref="D118:E118" si="2">D97-D117</f>
        <v>-150533.13</v>
      </c>
      <c r="E118" s="87">
        <f t="shared" si="2"/>
        <v>-154181.32</v>
      </c>
      <c r="G118" s="5"/>
      <c r="I118" s="4"/>
    </row>
    <row r="119" spans="1:9" ht="14" x14ac:dyDescent="0.3">
      <c r="A119" s="210">
        <v>107</v>
      </c>
      <c r="B119" s="209" t="s">
        <v>60</v>
      </c>
      <c r="C119" s="218">
        <v>159530.35</v>
      </c>
      <c r="D119" s="87">
        <v>159530.35</v>
      </c>
      <c r="E119" s="87">
        <v>121468.2</v>
      </c>
      <c r="G119" s="5"/>
      <c r="I119" s="4"/>
    </row>
    <row r="120" spans="1:9" ht="14" x14ac:dyDescent="0.3">
      <c r="A120" s="210"/>
      <c r="B120" s="209"/>
      <c r="C120" s="218"/>
      <c r="D120" s="87"/>
      <c r="E120" s="87"/>
      <c r="G120" s="5"/>
      <c r="I120" s="4"/>
    </row>
    <row r="121" spans="1:9" s="54" customFormat="1" ht="14" customHeight="1" x14ac:dyDescent="0.35">
      <c r="A121" s="28">
        <v>108</v>
      </c>
      <c r="B121" s="217" t="s">
        <v>133</v>
      </c>
      <c r="C121" s="78">
        <v>95249.23</v>
      </c>
      <c r="D121" s="78">
        <v>95249.23</v>
      </c>
      <c r="E121" s="78">
        <v>95249.23</v>
      </c>
      <c r="F121" s="52"/>
      <c r="G121" s="53"/>
    </row>
    <row r="122" spans="1:9" ht="14" x14ac:dyDescent="0.3">
      <c r="A122" s="28">
        <v>111</v>
      </c>
      <c r="B122" s="25" t="s">
        <v>43</v>
      </c>
      <c r="C122" s="87"/>
      <c r="D122" s="106"/>
      <c r="E122" s="106"/>
      <c r="G122" s="5"/>
      <c r="I122" s="4"/>
    </row>
    <row r="123" spans="1:9" ht="14" x14ac:dyDescent="0.3">
      <c r="A123" s="28">
        <v>112</v>
      </c>
      <c r="B123" s="207" t="s">
        <v>44</v>
      </c>
      <c r="C123" s="87"/>
      <c r="D123" s="106"/>
      <c r="E123" s="106"/>
      <c r="G123" s="5"/>
      <c r="I123" s="4"/>
    </row>
    <row r="124" spans="1:9" ht="14" x14ac:dyDescent="0.3">
      <c r="A124" s="210">
        <v>113</v>
      </c>
      <c r="B124" s="208" t="s">
        <v>45</v>
      </c>
      <c r="C124" s="181">
        <v>41347.72</v>
      </c>
      <c r="D124" s="187">
        <v>41347.72</v>
      </c>
      <c r="E124" s="187">
        <f>C126</f>
        <v>41347.72</v>
      </c>
      <c r="G124" s="5"/>
      <c r="I124" s="4"/>
    </row>
    <row r="125" spans="1:9" ht="14" x14ac:dyDescent="0.3">
      <c r="A125" s="28">
        <v>114</v>
      </c>
      <c r="B125" s="208" t="s">
        <v>46</v>
      </c>
      <c r="C125" s="181"/>
      <c r="D125" s="177">
        <v>0</v>
      </c>
      <c r="E125" s="177"/>
      <c r="G125" s="5"/>
      <c r="I125" s="4"/>
    </row>
    <row r="126" spans="1:9" ht="14" x14ac:dyDescent="0.3">
      <c r="A126" s="28">
        <v>115</v>
      </c>
      <c r="B126" s="207" t="s">
        <v>44</v>
      </c>
      <c r="C126" s="181">
        <f>C124+C125</f>
        <v>41347.72</v>
      </c>
      <c r="D126" s="181">
        <f>SUM(D124:D125)</f>
        <v>41347.72</v>
      </c>
      <c r="E126" s="181">
        <f>SUM(E124:E125)</f>
        <v>41347.72</v>
      </c>
      <c r="G126" s="5"/>
      <c r="I126" s="4"/>
    </row>
    <row r="127" spans="1:9" ht="14" x14ac:dyDescent="0.3">
      <c r="A127" s="210">
        <v>116</v>
      </c>
      <c r="B127" s="26"/>
      <c r="C127" s="167"/>
      <c r="D127" s="206"/>
      <c r="E127" s="206"/>
      <c r="G127" s="5"/>
      <c r="I127" s="4"/>
    </row>
    <row r="128" spans="1:9" ht="14" x14ac:dyDescent="0.3">
      <c r="A128" s="28">
        <v>117</v>
      </c>
      <c r="B128" s="207" t="s">
        <v>61</v>
      </c>
      <c r="C128" s="181"/>
      <c r="D128" s="177"/>
      <c r="E128" s="177"/>
      <c r="G128" s="5"/>
      <c r="I128" s="4"/>
    </row>
    <row r="129" spans="1:9" ht="14" x14ac:dyDescent="0.3">
      <c r="A129" s="28">
        <v>118</v>
      </c>
      <c r="B129" s="208" t="s">
        <v>45</v>
      </c>
      <c r="C129" s="181">
        <v>81409.240000000005</v>
      </c>
      <c r="D129" s="187">
        <v>81409.240000000005</v>
      </c>
      <c r="E129" s="187">
        <f>+C131</f>
        <v>81409.240000000005</v>
      </c>
      <c r="G129" s="5"/>
      <c r="I129" s="4"/>
    </row>
    <row r="130" spans="1:9" ht="14" x14ac:dyDescent="0.3">
      <c r="A130" s="210">
        <v>119</v>
      </c>
      <c r="B130" s="208" t="s">
        <v>46</v>
      </c>
      <c r="C130" s="188"/>
      <c r="D130" s="177"/>
      <c r="E130" s="177"/>
      <c r="G130" s="5"/>
      <c r="I130" s="4"/>
    </row>
    <row r="131" spans="1:9" ht="14" x14ac:dyDescent="0.3">
      <c r="A131" s="28">
        <v>120</v>
      </c>
      <c r="B131" s="207" t="s">
        <v>61</v>
      </c>
      <c r="C131" s="181">
        <f>SUM(C129:C130)</f>
        <v>81409.240000000005</v>
      </c>
      <c r="D131" s="187">
        <v>81409.240000000005</v>
      </c>
      <c r="E131" s="187">
        <f>SUM(E129:E130)</f>
        <v>81409.240000000005</v>
      </c>
      <c r="G131" s="5"/>
      <c r="I131" s="4"/>
    </row>
    <row r="132" spans="1:9" s="55" customFormat="1" ht="18" x14ac:dyDescent="0.4">
      <c r="A132" s="28"/>
      <c r="B132" s="123" t="s">
        <v>107</v>
      </c>
      <c r="C132" s="99">
        <f>C126+C131</f>
        <v>122756.96</v>
      </c>
      <c r="D132" s="99">
        <f>D131+D126</f>
        <v>122756.96</v>
      </c>
      <c r="E132" s="99">
        <f>E131+E126</f>
        <v>122756.96</v>
      </c>
      <c r="F132" s="42"/>
      <c r="G132" s="43"/>
    </row>
    <row r="133" spans="1:9" s="55" customFormat="1" ht="18" x14ac:dyDescent="0.4">
      <c r="A133" s="28"/>
      <c r="B133" s="56"/>
      <c r="C133" s="99"/>
      <c r="D133" s="99"/>
      <c r="E133" s="94"/>
      <c r="F133" s="42"/>
      <c r="G133" s="43"/>
    </row>
    <row r="134" spans="1:9" x14ac:dyDescent="0.35">
      <c r="A134" s="28"/>
      <c r="B134" s="28" t="s">
        <v>54</v>
      </c>
      <c r="C134" s="144" t="s">
        <v>55</v>
      </c>
      <c r="D134" s="28"/>
      <c r="E134" s="64"/>
    </row>
    <row r="135" spans="1:9" x14ac:dyDescent="0.35">
      <c r="A135" s="28"/>
      <c r="B135" s="28"/>
      <c r="C135" s="144"/>
      <c r="D135" s="28"/>
      <c r="E135" s="64"/>
      <c r="F135" s="35"/>
    </row>
    <row r="136" spans="1:9" x14ac:dyDescent="0.35">
      <c r="A136" s="28"/>
      <c r="B136" s="28" t="s">
        <v>47</v>
      </c>
      <c r="C136" s="145">
        <v>8.2500000000000004E-3</v>
      </c>
      <c r="D136" s="4">
        <v>200</v>
      </c>
      <c r="E136" s="1">
        <f>D136*12</f>
        <v>2400</v>
      </c>
    </row>
    <row r="137" spans="1:9" x14ac:dyDescent="0.35">
      <c r="A137" s="28"/>
      <c r="B137" s="28" t="s">
        <v>48</v>
      </c>
      <c r="C137" s="145">
        <v>7.2199999999999999E-3</v>
      </c>
      <c r="D137" s="4">
        <v>175</v>
      </c>
      <c r="E137" s="1">
        <f>D137*54</f>
        <v>9450</v>
      </c>
    </row>
    <row r="138" spans="1:9" x14ac:dyDescent="0.35">
      <c r="A138" s="28"/>
      <c r="B138" s="28" t="s">
        <v>49</v>
      </c>
      <c r="C138" s="145">
        <v>6.0000000000000001E-3</v>
      </c>
      <c r="D138" s="4">
        <v>145</v>
      </c>
      <c r="E138" s="1">
        <f>D138*12</f>
        <v>1740</v>
      </c>
      <c r="F138" s="39"/>
    </row>
    <row r="139" spans="1:9" x14ac:dyDescent="0.35">
      <c r="A139" s="28"/>
      <c r="B139" s="28" t="s">
        <v>50</v>
      </c>
      <c r="C139" s="145">
        <v>6.9899999999999997E-3</v>
      </c>
      <c r="D139" s="29">
        <v>170</v>
      </c>
      <c r="E139" s="1">
        <f>D139*27</f>
        <v>4590</v>
      </c>
    </row>
    <row r="140" spans="1:9" x14ac:dyDescent="0.35">
      <c r="A140" s="28"/>
      <c r="B140" s="28" t="s">
        <v>51</v>
      </c>
      <c r="C140" s="145">
        <v>6.6E-3</v>
      </c>
      <c r="D140" s="4">
        <v>160</v>
      </c>
      <c r="E140" s="1">
        <f>D140*27</f>
        <v>4320</v>
      </c>
      <c r="F140" s="40"/>
    </row>
    <row r="141" spans="1:9" x14ac:dyDescent="0.35">
      <c r="A141" s="28"/>
      <c r="B141" s="28" t="s">
        <v>52</v>
      </c>
      <c r="C141" s="145">
        <v>7.6499999999999997E-3</v>
      </c>
      <c r="D141" s="4">
        <v>185</v>
      </c>
      <c r="E141" s="1">
        <f>D141*9</f>
        <v>1665</v>
      </c>
      <c r="F141" s="40"/>
    </row>
    <row r="142" spans="1:9" x14ac:dyDescent="0.35">
      <c r="A142" s="28"/>
      <c r="B142" s="28" t="s">
        <v>53</v>
      </c>
      <c r="C142" s="145">
        <v>3.5000000000000001E-3</v>
      </c>
      <c r="E142" s="1">
        <v>85</v>
      </c>
    </row>
    <row r="143" spans="1:9" x14ac:dyDescent="0.35">
      <c r="A143" s="28"/>
      <c r="B143" s="30">
        <f>SUM(B136:B142)</f>
        <v>0</v>
      </c>
      <c r="C143" s="146"/>
      <c r="E143" s="65">
        <f>SUM(E136:E142)</f>
        <v>24250</v>
      </c>
    </row>
    <row r="144" spans="1:9" x14ac:dyDescent="0.35">
      <c r="E144" s="66"/>
    </row>
    <row r="149" spans="6:6" x14ac:dyDescent="0.35">
      <c r="F149" s="41"/>
    </row>
  </sheetData>
  <printOptions horizontalCentered="1" gridLines="1"/>
  <pageMargins left="0.25" right="0.25" top="0.5" bottom="0.5" header="0" footer="0.3"/>
  <pageSetup paperSize="5" scale="65" fitToHeight="2" orientation="portrait" r:id="rId1"/>
  <rowBreaks count="1" manualBreakCount="1">
    <brk id="8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2022 draft</vt:lpstr>
      <vt:lpstr>'2022 draft'!Print_Area</vt:lpstr>
      <vt:lpstr>'2022 draft'!Print_Titles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</dc:creator>
  <cp:lastModifiedBy>Fred Aguon</cp:lastModifiedBy>
  <cp:lastPrinted>2021-03-18T00:18:34Z</cp:lastPrinted>
  <dcterms:created xsi:type="dcterms:W3CDTF">2014-01-20T07:41:14Z</dcterms:created>
  <dcterms:modified xsi:type="dcterms:W3CDTF">2023-03-24T08:35:16Z</dcterms:modified>
</cp:coreProperties>
</file>